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1520" yWindow="0" windowWidth="19320" windowHeight="9760" tabRatio="640"/>
  </bookViews>
  <sheets>
    <sheet name="Table of Contents" sheetId="34" r:id="rId1"/>
    <sheet name="tab 5-1_recip_char" sheetId="9" r:id="rId2"/>
    <sheet name="tab 5-2_inc_pov_decomp" sheetId="11" r:id="rId3"/>
    <sheet name="tab 5-3_inc_povtran" sheetId="14" r:id="rId4"/>
    <sheet name="fig5-1_inc_time_pov_deficits" sheetId="18" r:id="rId5"/>
    <sheet name="tab 5-4_recip_char_poor" sheetId="17" r:id="rId6"/>
    <sheet name="tab5-5_limtip_hh" sheetId="12" r:id="rId7"/>
    <sheet name="tab5-6_povtran_recip_hh" sheetId="21" r:id="rId8"/>
    <sheet name="tab5-7_inc_pov_rate_persons" sheetId="25" r:id="rId9"/>
    <sheet name="fig5-2_limtip_adults_kids" sheetId="26" r:id="rId10"/>
    <sheet name="tab5-8_povdist_adults_AR" sheetId="30" r:id="rId11"/>
    <sheet name="tab5-9_povdist_adults_CL" sheetId="31" r:id="rId12"/>
    <sheet name="tab5-10_povdist_adults_MX" sheetId="32" r:id="rId13"/>
    <sheet name="tab5-11_tpov_rates" sheetId="33" r:id="rId14"/>
  </sheets>
  <definedNames>
    <definedName name="_Ref318815507" localSheetId="1">'tab 5-1_recip_char'!$A$3</definedName>
    <definedName name="_Ref318885579" localSheetId="2">'tab 5-2_inc_pov_decomp'!$A$3</definedName>
    <definedName name="_Ref318902617" localSheetId="6">'tab5-5_limtip_hh'!$A$3</definedName>
    <definedName name="_Ref319346401" localSheetId="3">'tab 5-3_inc_povtran'!$B$2</definedName>
    <definedName name="_Ref319497635" localSheetId="7">'tab5-6_povtran_recip_hh'!$A$2</definedName>
    <definedName name="_Ref319522881" localSheetId="8">'tab5-7_inc_pov_rate_persons'!$A$2</definedName>
    <definedName name="_Ref319569340" localSheetId="9">'fig5-2_limtip_adults_kids'!$D$33</definedName>
    <definedName name="_Ref319576848" localSheetId="10">'tab5-8_povdist_adults_AR'!$A$2</definedName>
    <definedName name="_Ref319611842" localSheetId="13">'tab5-11_tpov_rates'!$D$2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33" l="1"/>
  <c r="L31" i="33"/>
  <c r="L30" i="33"/>
  <c r="I32" i="33"/>
  <c r="I31" i="33"/>
  <c r="I30" i="33"/>
  <c r="L28" i="33"/>
  <c r="L27" i="33"/>
  <c r="L26" i="33"/>
  <c r="I28" i="33"/>
  <c r="I27" i="33"/>
  <c r="I26" i="33"/>
  <c r="O16" i="33"/>
  <c r="O14" i="33"/>
  <c r="O12" i="33"/>
  <c r="O10" i="33"/>
  <c r="O8" i="33"/>
  <c r="O6" i="33"/>
  <c r="L24" i="33"/>
  <c r="L23" i="33"/>
  <c r="I24" i="33"/>
  <c r="I23" i="33"/>
  <c r="L22" i="33"/>
  <c r="L21" i="33"/>
  <c r="I22" i="33"/>
  <c r="I21" i="33"/>
  <c r="L20" i="33"/>
  <c r="I20" i="33"/>
  <c r="L19" i="33"/>
  <c r="I19" i="33"/>
  <c r="O17" i="33"/>
  <c r="N17" i="33"/>
  <c r="M17" i="33"/>
  <c r="O15" i="33"/>
  <c r="N15" i="33"/>
  <c r="M15" i="33"/>
  <c r="O13" i="33"/>
  <c r="N13" i="33"/>
  <c r="M13" i="33"/>
  <c r="O11" i="33"/>
  <c r="N11" i="33"/>
  <c r="M11" i="33"/>
  <c r="O9" i="33"/>
  <c r="N9" i="33"/>
  <c r="M9" i="33"/>
  <c r="O7" i="33"/>
  <c r="N7" i="33"/>
  <c r="M7" i="33"/>
  <c r="H17" i="32"/>
  <c r="I15" i="32"/>
  <c r="H15" i="32"/>
  <c r="H14" i="32"/>
  <c r="H10" i="32"/>
  <c r="I8" i="32"/>
  <c r="H8" i="32"/>
  <c r="H7" i="32"/>
  <c r="H17" i="31"/>
  <c r="H15" i="31"/>
  <c r="H14" i="31"/>
  <c r="H10" i="31"/>
  <c r="H8" i="31"/>
  <c r="H7" i="31"/>
  <c r="H16" i="30"/>
  <c r="H14" i="30"/>
  <c r="H13" i="30"/>
  <c r="H9" i="30"/>
  <c r="H7" i="30"/>
  <c r="H6" i="30"/>
  <c r="L30" i="26"/>
  <c r="K30" i="26"/>
  <c r="L29" i="26"/>
  <c r="K29" i="26"/>
  <c r="L28" i="26"/>
  <c r="K28" i="26"/>
  <c r="L27" i="26"/>
  <c r="K27" i="26"/>
  <c r="L26" i="26"/>
  <c r="K26" i="26"/>
  <c r="L25" i="26"/>
  <c r="K25" i="26"/>
  <c r="L24" i="26"/>
  <c r="K24" i="26"/>
  <c r="L23" i="26"/>
  <c r="K23" i="26"/>
  <c r="L22" i="26"/>
  <c r="K22" i="26"/>
  <c r="L21" i="26"/>
  <c r="K21" i="26"/>
  <c r="L20" i="26"/>
  <c r="K20" i="26"/>
  <c r="L19" i="26"/>
  <c r="K19" i="26"/>
  <c r="L18" i="26"/>
  <c r="K18" i="26"/>
  <c r="L17" i="26"/>
  <c r="K17" i="26"/>
  <c r="L16" i="26"/>
  <c r="K16" i="26"/>
  <c r="L15" i="26"/>
  <c r="K15" i="26"/>
  <c r="L14" i="26"/>
  <c r="K14" i="26"/>
  <c r="L13" i="26"/>
  <c r="K13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H16" i="25"/>
  <c r="E16" i="25"/>
  <c r="H15" i="25"/>
  <c r="E15" i="25"/>
  <c r="H14" i="25"/>
  <c r="E14" i="25"/>
  <c r="H13" i="25"/>
  <c r="E13" i="25"/>
  <c r="H12" i="25"/>
  <c r="E12" i="25"/>
  <c r="H11" i="25"/>
  <c r="E11" i="25"/>
  <c r="H10" i="25"/>
  <c r="E10" i="25"/>
  <c r="H9" i="25"/>
  <c r="E9" i="25"/>
  <c r="H8" i="25"/>
  <c r="E8" i="25"/>
  <c r="H7" i="25"/>
  <c r="E7" i="25"/>
  <c r="H6" i="25"/>
  <c r="E6" i="25"/>
  <c r="H5" i="25"/>
  <c r="E5" i="25"/>
  <c r="N7" i="9"/>
  <c r="M7" i="9"/>
  <c r="G25" i="12"/>
  <c r="F25" i="12"/>
  <c r="E25" i="12"/>
  <c r="D25" i="12"/>
  <c r="C25" i="12"/>
  <c r="B25" i="12"/>
  <c r="C12" i="12"/>
  <c r="D12" i="12"/>
  <c r="E12" i="12"/>
  <c r="F12" i="12"/>
  <c r="G12" i="12"/>
  <c r="B12" i="12"/>
  <c r="F27" i="18"/>
  <c r="E27" i="18"/>
  <c r="D27" i="18"/>
  <c r="C27" i="18"/>
  <c r="F26" i="18"/>
  <c r="E26" i="18"/>
  <c r="D26" i="18"/>
  <c r="C26" i="18"/>
  <c r="I26" i="18"/>
  <c r="F25" i="18"/>
  <c r="E25" i="18"/>
  <c r="D25" i="18"/>
  <c r="C25" i="18"/>
  <c r="F24" i="18"/>
  <c r="E24" i="18"/>
  <c r="D24" i="18"/>
  <c r="C24" i="18"/>
  <c r="I24" i="18"/>
  <c r="D23" i="18"/>
  <c r="C23" i="18"/>
  <c r="D22" i="18"/>
  <c r="C22" i="18"/>
  <c r="I22" i="18"/>
  <c r="D32" i="17"/>
  <c r="E32" i="17"/>
  <c r="F32" i="17"/>
  <c r="G32" i="17"/>
  <c r="H32" i="17"/>
  <c r="C32" i="17"/>
  <c r="C31" i="17"/>
  <c r="D31" i="17"/>
  <c r="E31" i="17"/>
  <c r="F31" i="17"/>
  <c r="G31" i="17"/>
  <c r="H31" i="17"/>
  <c r="D30" i="17"/>
  <c r="E30" i="17"/>
  <c r="F30" i="17"/>
  <c r="G30" i="17"/>
  <c r="H30" i="17"/>
  <c r="C30" i="17"/>
  <c r="I25" i="18"/>
  <c r="I27" i="18"/>
  <c r="I23" i="18"/>
  <c r="E6" i="14"/>
  <c r="D6" i="14"/>
  <c r="E5" i="14"/>
  <c r="D5" i="14"/>
  <c r="L7" i="9"/>
  <c r="G27" i="12"/>
  <c r="F27" i="12"/>
  <c r="E27" i="12"/>
  <c r="D27" i="12"/>
  <c r="C27" i="12"/>
  <c r="B27" i="12"/>
  <c r="G26" i="12"/>
  <c r="F26" i="12"/>
  <c r="E26" i="12"/>
  <c r="D26" i="12"/>
  <c r="C26" i="12"/>
  <c r="B26" i="12"/>
  <c r="G14" i="12"/>
  <c r="F14" i="12"/>
  <c r="E14" i="12"/>
  <c r="D14" i="12"/>
  <c r="C14" i="12"/>
  <c r="B14" i="12"/>
  <c r="G13" i="12"/>
  <c r="F13" i="12"/>
  <c r="E13" i="12"/>
  <c r="D13" i="12"/>
  <c r="C13" i="12"/>
  <c r="B13" i="12"/>
  <c r="G8" i="11"/>
  <c r="F8" i="11"/>
  <c r="E8" i="11"/>
  <c r="D8" i="11"/>
  <c r="C8" i="11"/>
  <c r="B8" i="11"/>
</calcChain>
</file>

<file path=xl/sharedStrings.xml><?xml version="1.0" encoding="utf-8"?>
<sst xmlns="http://schemas.openxmlformats.org/spreadsheetml/2006/main" count="666" uniqueCount="143">
  <si>
    <t>Percent</t>
  </si>
  <si>
    <t>Men</t>
  </si>
  <si>
    <t>Women</t>
  </si>
  <si>
    <t>Mexico</t>
  </si>
  <si>
    <t>Argentina</t>
  </si>
  <si>
    <t>Chile</t>
  </si>
  <si>
    <t>Obs</t>
  </si>
  <si>
    <t>country</t>
  </si>
  <si>
    <t>COUNT</t>
  </si>
  <si>
    <t>PERCENT</t>
  </si>
  <si>
    <t>PCT_ROW</t>
  </si>
  <si>
    <t>Income-poor</t>
  </si>
  <si>
    <t>adjpoor</t>
  </si>
  <si>
    <t>Current FT</t>
  </si>
  <si>
    <t>Employable</t>
  </si>
  <si>
    <t>All</t>
  </si>
  <si>
    <t>Poor</t>
  </si>
  <si>
    <t>Total</t>
  </si>
  <si>
    <t>Less than 34 years</t>
  </si>
  <si>
    <t>35 to 54 years</t>
  </si>
  <si>
    <t>54 years and older</t>
  </si>
  <si>
    <t>High school or less</t>
  </si>
  <si>
    <t>Some college or college degree</t>
  </si>
  <si>
    <t>B. Sex and parental status</t>
  </si>
  <si>
    <t>C. Sex and age</t>
  </si>
  <si>
    <t>D. Sex and education</t>
  </si>
  <si>
    <t>A. Sex</t>
  </si>
  <si>
    <t>55 years and older</t>
  </si>
  <si>
    <t>Total ('000)</t>
  </si>
  <si>
    <t>Men (percent of total)</t>
  </si>
  <si>
    <t>Women (percent of total)</t>
  </si>
  <si>
    <t>Fathers (percent of men)</t>
  </si>
  <si>
    <t>Mothers (percent of women)</t>
  </si>
  <si>
    <t>Percent of men:</t>
  </si>
  <si>
    <t>Percent of women</t>
  </si>
  <si>
    <t>Actual</t>
  </si>
  <si>
    <t>Income-poor and time-poor</t>
  </si>
  <si>
    <t>Income-poor and time-nonpoor</t>
  </si>
  <si>
    <t>Income-nonpoor and time-poor</t>
  </si>
  <si>
    <t>Income-nonpoor and time-nonpoor</t>
  </si>
  <si>
    <t>Official income-poor</t>
  </si>
  <si>
    <t>LIMTIP income-poor</t>
  </si>
  <si>
    <t>Selected characteristics of current full-time (FT) workers, employable adults, and employable LIMTIP income-poor adults</t>
  </si>
  <si>
    <t xml:space="preserve">Table 5‑1 </t>
  </si>
  <si>
    <t>LIMTIP minus official (hidden poor)</t>
  </si>
  <si>
    <t>Addendum:Time-poverty rates</t>
  </si>
  <si>
    <t>Income-nonpoor</t>
  </si>
  <si>
    <t>LIMTIP income-nonpoor</t>
  </si>
  <si>
    <t>Time-poor and offically income-nonpoor/All (percent)</t>
  </si>
  <si>
    <t>Hidden poor/Time-poor and officially income-nonpoor (percent)</t>
  </si>
  <si>
    <t>Addendum: Decomposition of the hidden poverty rate:</t>
  </si>
  <si>
    <t xml:space="preserve">Table 5‑2 </t>
  </si>
  <si>
    <t>Actual and simulated income poverty rates (percent)</t>
  </si>
  <si>
    <t>Simulation</t>
  </si>
  <si>
    <t>adjpoor_ft</t>
  </si>
  <si>
    <t>adjpoor_deficit_ft_Mean</t>
  </si>
  <si>
    <t>.</t>
  </si>
  <si>
    <t>Official</t>
  </si>
  <si>
    <t>LIMTIP</t>
  </si>
  <si>
    <t>Recipient households</t>
  </si>
  <si>
    <t>Full-time work</t>
  </si>
  <si>
    <t>country=Argentina</t>
  </si>
  <si>
    <t>Frequency</t>
  </si>
  <si>
    <t>Row Pct</t>
  </si>
  <si>
    <t>Col Pct</t>
  </si>
  <si>
    <t>Table of adjpoor by adjpoor_ft</t>
  </si>
  <si>
    <t>adjpoor(Dummy for time-adjusted,</t>
  </si>
  <si>
    <t>income-poor household)</t>
  </si>
  <si>
    <t>adjpoor_ft(Dummy for LIMTIP income-poverty,</t>
  </si>
  <si>
    <t>FT simulation)</t>
  </si>
  <si>
    <t>The SAS System</t>
  </si>
  <si>
    <t>The FREQ Procedure</t>
  </si>
  <si>
    <t>country=Chile</t>
  </si>
  <si>
    <t>country=Mexico</t>
  </si>
  <si>
    <t>Nonpoor</t>
  </si>
  <si>
    <t>Changes in the income poverty status of households from actual to full-employment simulation</t>
  </si>
  <si>
    <t>Hard-core</t>
  </si>
  <si>
    <t>Other</t>
  </si>
  <si>
    <t>HardCorePoor</t>
  </si>
  <si>
    <t>Total('000)</t>
  </si>
  <si>
    <t>h_tdef_Mean</t>
  </si>
  <si>
    <t>adjpoor_deficit_Mean</t>
  </si>
  <si>
    <t>adjpoor_incgap_Mean</t>
  </si>
  <si>
    <t>h_tdef_ft_Mean</t>
  </si>
  <si>
    <t>adjpoor_incgap_ft1_Mean</t>
  </si>
  <si>
    <t>Household time deficit of all LIMTIP income-poor households (weekly hours)</t>
  </si>
  <si>
    <t>Income deficit/surplus (percent of poverty line)</t>
  </si>
  <si>
    <t>Simulation (with only recipient households)</t>
  </si>
  <si>
    <t>Fathers (percent of total)</t>
  </si>
  <si>
    <t>Mothers (percent of total)</t>
  </si>
  <si>
    <t>Percent of total:</t>
  </si>
  <si>
    <t xml:space="preserve">Figure 5‑1 </t>
  </si>
  <si>
    <t>Income deficit (percent of LIMTIP poverty line) and time deficit (weekly hours) of hard-core and other income-poor households, actual and simulated</t>
  </si>
  <si>
    <t xml:space="preserve">Table 5‑4 </t>
  </si>
  <si>
    <t>Selected characteristics of employable LIMTIP income-poor adults in hard-core poor and other poor households</t>
  </si>
  <si>
    <t>Hidden</t>
  </si>
  <si>
    <t>Children</t>
  </si>
  <si>
    <t>The composition of total and LIMTIP income-poor population by men, women and children (percent)</t>
  </si>
  <si>
    <t>FT Poor</t>
  </si>
  <si>
    <t xml:space="preserve">Table 5‑7 </t>
  </si>
  <si>
    <t>Official, LIMTIP and hidden income poverty rates for individuals, actual and simulated</t>
  </si>
  <si>
    <t>ADULTS 18 TO 74 YEARS</t>
  </si>
  <si>
    <t>Time-poverty rate</t>
  </si>
  <si>
    <t>Income and time-poor</t>
  </si>
  <si>
    <t>Full-time employment</t>
  </si>
  <si>
    <t xml:space="preserve">Table 5‑8 </t>
  </si>
  <si>
    <t>Actual and simulated LIMTIP classification of adults by sex (percent): Argentina</t>
  </si>
  <si>
    <t xml:space="preserve">Table 5‑10 </t>
  </si>
  <si>
    <t xml:space="preserve">Table 5‑9 </t>
  </si>
  <si>
    <t>Income poverty status</t>
  </si>
  <si>
    <t>Sex</t>
  </si>
  <si>
    <t>Double-bind</t>
  </si>
  <si>
    <t>Employment Double-bind</t>
  </si>
  <si>
    <t>Women-Men</t>
  </si>
  <si>
    <t>Income-poor - Income-nonpoor</t>
  </si>
  <si>
    <t>Employment-bind</t>
  </si>
  <si>
    <t>Country</t>
  </si>
  <si>
    <t>Time poverty</t>
  </si>
  <si>
    <t xml:space="preserve">Table 5‑3 </t>
  </si>
  <si>
    <t>NOT USED:</t>
  </si>
  <si>
    <t xml:space="preserve">Table 5‑5 </t>
  </si>
  <si>
    <t>Actual and simulated LIMTIP classification of households (percent)</t>
  </si>
  <si>
    <t xml:space="preserve">Table 5‑6 </t>
  </si>
  <si>
    <t>Changes in the LIMTIP classification of recipient households, actual to full-time work (percent)</t>
  </si>
  <si>
    <t>Figure 5‑2</t>
  </si>
  <si>
    <t xml:space="preserve"> Distribution of children by LIMTIP classification of income and time poverty, actual and simulated (percent)</t>
  </si>
  <si>
    <t xml:space="preserve">Table 5‑11 </t>
  </si>
  <si>
    <t>Time poverty rates of employed men and women, actual and simulated (percent)</t>
  </si>
  <si>
    <t>CHAPTER 5 FIGURES</t>
  </si>
  <si>
    <t>Figure 5‑1 Income deficit (percent of LIMTIP poverty line) and time deficit (weekly hours) of hard-core and other income-poor households, actual and simulated</t>
  </si>
  <si>
    <t>Figure 5‑2 Distribution of children by LIMTIP classification of income and time poverty, actual and simulated (percent)</t>
  </si>
  <si>
    <t>TABLES</t>
  </si>
  <si>
    <t>Table 5‑1 Selected characteristics of current full-time (FT) workers, employable adults, and employable LIMTIP income-poor adults</t>
  </si>
  <si>
    <t>Table 5‑2 Actual and simulated income poverty rates of households (percent)</t>
  </si>
  <si>
    <t>Table 5‑3 Changes in the income poverty status of households from actual to full-employment simulation</t>
  </si>
  <si>
    <t>Table 5‑4 Selected characteristics of employable LIMTIP income-poor adults in hard-core poor and other poor households</t>
  </si>
  <si>
    <t>Table 5‑5 Actual and simulated LIMTIP classification of households (percent)</t>
  </si>
  <si>
    <t>Table 5‑6 Changes in the LIMTIP classification of recipient households, actual to full-time work (percent)</t>
  </si>
  <si>
    <t>Table 5‑7 Official, LIMTIP and hidden income poverty rates for individuals, actual and simulated</t>
  </si>
  <si>
    <t>Table 5‑8 Actual and simulated LIMTIP classification of adults by sex (percent): Argentina</t>
  </si>
  <si>
    <t>Table 5‑9 Actual and simulated LIMTIP classification of adults by sex (percent): Chile</t>
  </si>
  <si>
    <t>Table 5‑10 Actual and simulated LIMTIP classification of adults by sex (percent): Mexico</t>
  </si>
  <si>
    <t>Table 5‑11 Time poverty rates of employed men and women, actual and simulated (percent)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</si>
</sst>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3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left" indent="1"/>
    </xf>
    <xf numFmtId="1" fontId="0" fillId="0" borderId="0" xfId="0" applyNumberFormat="1"/>
    <xf numFmtId="0" fontId="1" fillId="0" borderId="0" xfId="0" applyFont="1"/>
    <xf numFmtId="11" fontId="0" fillId="0" borderId="0" xfId="0" applyNumberFormat="1"/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3" fontId="0" fillId="0" borderId="3" xfId="0" applyNumberFormat="1" applyBorder="1"/>
    <xf numFmtId="1" fontId="0" fillId="0" borderId="3" xfId="0" applyNumberFormat="1" applyBorder="1"/>
    <xf numFmtId="0" fontId="0" fillId="0" borderId="4" xfId="0" applyFont="1" applyFill="1" applyBorder="1" applyAlignment="1">
      <alignment horizontal="left" indent="1"/>
    </xf>
    <xf numFmtId="3" fontId="0" fillId="0" borderId="4" xfId="0" applyNumberFormat="1" applyBorder="1"/>
    <xf numFmtId="1" fontId="0" fillId="0" borderId="4" xfId="0" applyNumberFormat="1" applyBorder="1"/>
    <xf numFmtId="0" fontId="0" fillId="0" borderId="2" xfId="0" applyBorder="1"/>
    <xf numFmtId="3" fontId="0" fillId="0" borderId="1" xfId="0" applyNumberFormat="1" applyBorder="1"/>
    <xf numFmtId="1" fontId="0" fillId="0" borderId="1" xfId="0" applyNumberFormat="1" applyBorder="1"/>
    <xf numFmtId="0" fontId="0" fillId="0" borderId="8" xfId="0" applyBorder="1"/>
    <xf numFmtId="0" fontId="2" fillId="0" borderId="3" xfId="0" applyFont="1" applyBorder="1"/>
    <xf numFmtId="0" fontId="3" fillId="0" borderId="3" xfId="0" applyFont="1" applyFill="1" applyBorder="1"/>
    <xf numFmtId="0" fontId="0" fillId="0" borderId="4" xfId="0" applyBorder="1" applyAlignment="1">
      <alignment horizontal="center" wrapText="1"/>
    </xf>
    <xf numFmtId="0" fontId="0" fillId="0" borderId="4" xfId="0" applyBorder="1"/>
    <xf numFmtId="1" fontId="0" fillId="0" borderId="3" xfId="0" applyNumberFormat="1" applyFill="1" applyBorder="1" applyAlignment="1">
      <alignment horizontal="right" vertical="top" wrapText="1"/>
    </xf>
    <xf numFmtId="1" fontId="0" fillId="0" borderId="3" xfId="0" applyNumberFormat="1" applyBorder="1" applyAlignment="1">
      <alignment horizontal="right"/>
    </xf>
    <xf numFmtId="1" fontId="0" fillId="0" borderId="3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 vertical="top" wrapText="1"/>
    </xf>
    <xf numFmtId="0" fontId="3" fillId="0" borderId="4" xfId="0" applyFont="1" applyFill="1" applyBorder="1"/>
    <xf numFmtId="0" fontId="5" fillId="0" borderId="4" xfId="0" applyFont="1" applyFill="1" applyBorder="1"/>
    <xf numFmtId="1" fontId="0" fillId="0" borderId="4" xfId="0" applyNumberFormat="1" applyBorder="1" applyAlignment="1">
      <alignment horizontal="right"/>
    </xf>
    <xf numFmtId="0" fontId="6" fillId="0" borderId="3" xfId="0" applyFont="1" applyFill="1" applyBorder="1"/>
    <xf numFmtId="0" fontId="7" fillId="0" borderId="0" xfId="0" applyFont="1" applyAlignment="1">
      <alignment vertical="center"/>
    </xf>
    <xf numFmtId="0" fontId="4" fillId="0" borderId="3" xfId="0" applyFont="1" applyFill="1" applyBorder="1"/>
    <xf numFmtId="164" fontId="0" fillId="0" borderId="0" xfId="0" applyNumberFormat="1"/>
    <xf numFmtId="0" fontId="5" fillId="0" borderId="3" xfId="0" applyFont="1" applyFill="1" applyBorder="1"/>
    <xf numFmtId="9" fontId="0" fillId="0" borderId="0" xfId="2" applyFont="1"/>
    <xf numFmtId="0" fontId="1" fillId="0" borderId="4" xfId="0" applyFont="1" applyBorder="1" applyAlignment="1">
      <alignment horizontal="center" wrapText="1"/>
    </xf>
    <xf numFmtId="0" fontId="0" fillId="2" borderId="0" xfId="0" applyFill="1"/>
    <xf numFmtId="165" fontId="0" fillId="2" borderId="0" xfId="1" applyNumberFormat="1" applyFont="1" applyFill="1"/>
    <xf numFmtId="0" fontId="0" fillId="0" borderId="4" xfId="0" applyBorder="1" applyAlignment="1">
      <alignment horizontal="center"/>
    </xf>
    <xf numFmtId="2" fontId="0" fillId="0" borderId="0" xfId="0" applyNumberFormat="1"/>
    <xf numFmtId="9" fontId="0" fillId="0" borderId="0" xfId="0" applyNumberFormat="1"/>
    <xf numFmtId="0" fontId="0" fillId="0" borderId="3" xfId="0" applyFill="1" applyBorder="1"/>
    <xf numFmtId="0" fontId="1" fillId="0" borderId="2" xfId="0" applyFont="1" applyBorder="1"/>
    <xf numFmtId="0" fontId="0" fillId="0" borderId="3" xfId="0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2" borderId="11" xfId="0" applyNumberFormat="1" applyFont="1" applyFill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2" borderId="12" xfId="0" applyNumberFormat="1" applyFont="1" applyFill="1" applyBorder="1" applyAlignment="1">
      <alignment horizontal="center"/>
    </xf>
    <xf numFmtId="0" fontId="10" fillId="0" borderId="0" xfId="0" applyFont="1"/>
    <xf numFmtId="0" fontId="9" fillId="0" borderId="3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0" fillId="0" borderId="0" xfId="0" applyBorder="1"/>
    <xf numFmtId="0" fontId="0" fillId="0" borderId="16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1" fontId="0" fillId="0" borderId="3" xfId="0" applyNumberFormat="1" applyFill="1" applyBorder="1"/>
    <xf numFmtId="0" fontId="0" fillId="3" borderId="0" xfId="0" applyFill="1"/>
    <xf numFmtId="1" fontId="0" fillId="3" borderId="0" xfId="0" applyNumberFormat="1" applyFill="1"/>
    <xf numFmtId="1" fontId="0" fillId="4" borderId="0" xfId="0" applyNumberFormat="1" applyFill="1"/>
    <xf numFmtId="1" fontId="0" fillId="5" borderId="0" xfId="0" applyNumberFormat="1" applyFill="1"/>
    <xf numFmtId="0" fontId="0" fillId="0" borderId="0" xfId="0" applyAlignment="1">
      <alignment vertical="center"/>
    </xf>
    <xf numFmtId="0" fontId="0" fillId="0" borderId="2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0" fillId="5" borderId="3" xfId="0" applyNumberFormat="1" applyFill="1" applyBorder="1"/>
    <xf numFmtId="1" fontId="0" fillId="5" borderId="4" xfId="0" applyNumberFormat="1" applyFill="1" applyBorder="1"/>
    <xf numFmtId="0" fontId="0" fillId="0" borderId="5" xfId="0" applyBorder="1"/>
    <xf numFmtId="0" fontId="0" fillId="0" borderId="7" xfId="0" applyBorder="1"/>
    <xf numFmtId="1" fontId="0" fillId="3" borderId="1" xfId="0" applyNumberFormat="1" applyFill="1" applyBorder="1"/>
    <xf numFmtId="1" fontId="0" fillId="3" borderId="4" xfId="0" applyNumberFormat="1" applyFill="1" applyBorder="1"/>
    <xf numFmtId="1" fontId="0" fillId="4" borderId="1" xfId="0" applyNumberFormat="1" applyFill="1" applyBorder="1"/>
    <xf numFmtId="1" fontId="0" fillId="4" borderId="4" xfId="0" applyNumberFormat="1" applyFill="1" applyBorder="1"/>
    <xf numFmtId="9" fontId="0" fillId="3" borderId="1" xfId="0" applyNumberFormat="1" applyFill="1" applyBorder="1"/>
    <xf numFmtId="9" fontId="0" fillId="3" borderId="4" xfId="0" applyNumberFormat="1" applyFill="1" applyBorder="1"/>
    <xf numFmtId="9" fontId="0" fillId="4" borderId="1" xfId="0" applyNumberFormat="1" applyFill="1" applyBorder="1"/>
    <xf numFmtId="9" fontId="0" fillId="4" borderId="4" xfId="0" applyNumberFormat="1" applyFill="1" applyBorder="1"/>
    <xf numFmtId="9" fontId="0" fillId="5" borderId="1" xfId="0" applyNumberFormat="1" applyFill="1" applyBorder="1"/>
    <xf numFmtId="1" fontId="0" fillId="5" borderId="1" xfId="0" applyNumberFormat="1" applyFill="1" applyBorder="1"/>
    <xf numFmtId="9" fontId="0" fillId="5" borderId="4" xfId="0" applyNumberFormat="1" applyFill="1" applyBorder="1"/>
    <xf numFmtId="1" fontId="0" fillId="6" borderId="0" xfId="0" applyNumberFormat="1" applyFill="1"/>
    <xf numFmtId="1" fontId="0" fillId="7" borderId="0" xfId="0" applyNumberFormat="1" applyFill="1"/>
    <xf numFmtId="1" fontId="0" fillId="8" borderId="0" xfId="0" applyNumberFormat="1" applyFill="1"/>
    <xf numFmtId="0" fontId="10" fillId="0" borderId="0" xfId="0" applyFont="1" applyFill="1" applyBorder="1" applyAlignment="1">
      <alignment wrapText="1"/>
    </xf>
    <xf numFmtId="1" fontId="10" fillId="0" borderId="0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1" fontId="9" fillId="0" borderId="21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1" fillId="0" borderId="6" xfId="0" applyFont="1" applyBorder="1"/>
    <xf numFmtId="0" fontId="0" fillId="0" borderId="5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1" fillId="0" borderId="0" xfId="3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Household time deficit (weekly hours)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'fig5-1_inc_time_pov_deficits'!$C$21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'fig5-1_inc_time_pov_deficits'!$A$22:$B$27</c:f>
              <c:multiLvlStrCache>
                <c:ptCount val="6"/>
                <c:lvl>
                  <c:pt idx="0">
                    <c:v>Hard-core</c:v>
                  </c:pt>
                  <c:pt idx="1">
                    <c:v>Other</c:v>
                  </c:pt>
                  <c:pt idx="2">
                    <c:v>Hard-core</c:v>
                  </c:pt>
                  <c:pt idx="3">
                    <c:v>Other</c:v>
                  </c:pt>
                  <c:pt idx="4">
                    <c:v>Hard-core</c:v>
                  </c:pt>
                  <c:pt idx="5">
                    <c:v>Other</c:v>
                  </c:pt>
                </c:lvl>
                <c:lvl>
                  <c:pt idx="0">
                    <c:v>Argentina</c:v>
                  </c:pt>
                  <c:pt idx="2">
                    <c:v>Chile</c:v>
                  </c:pt>
                  <c:pt idx="4">
                    <c:v>Mexico</c:v>
                  </c:pt>
                </c:lvl>
              </c:multiLvlStrCache>
            </c:multiLvlStrRef>
          </c:cat>
          <c:val>
            <c:numRef>
              <c:f>'fig5-1_inc_time_pov_deficits'!$C$22:$C$27</c:f>
              <c:numCache>
                <c:formatCode>0</c:formatCode>
                <c:ptCount val="6"/>
                <c:pt idx="0">
                  <c:v>39.1241</c:v>
                </c:pt>
                <c:pt idx="1">
                  <c:v>18.6921</c:v>
                </c:pt>
                <c:pt idx="2">
                  <c:v>27.7533</c:v>
                </c:pt>
                <c:pt idx="3">
                  <c:v>20.1551</c:v>
                </c:pt>
                <c:pt idx="4">
                  <c:v>24.8579</c:v>
                </c:pt>
                <c:pt idx="5">
                  <c:v>15.0628</c:v>
                </c:pt>
              </c:numCache>
            </c:numRef>
          </c:val>
        </c:ser>
        <c:ser>
          <c:idx val="1"/>
          <c:order val="1"/>
          <c:tx>
            <c:strRef>
              <c:f>'fig5-1_inc_time_pov_deficits'!$D$21</c:f>
              <c:strCache>
                <c:ptCount val="1"/>
                <c:pt idx="0">
                  <c:v>Simulation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'fig5-1_inc_time_pov_deficits'!$A$22:$B$27</c:f>
              <c:multiLvlStrCache>
                <c:ptCount val="6"/>
                <c:lvl>
                  <c:pt idx="0">
                    <c:v>Hard-core</c:v>
                  </c:pt>
                  <c:pt idx="1">
                    <c:v>Other</c:v>
                  </c:pt>
                  <c:pt idx="2">
                    <c:v>Hard-core</c:v>
                  </c:pt>
                  <c:pt idx="3">
                    <c:v>Other</c:v>
                  </c:pt>
                  <c:pt idx="4">
                    <c:v>Hard-core</c:v>
                  </c:pt>
                  <c:pt idx="5">
                    <c:v>Other</c:v>
                  </c:pt>
                </c:lvl>
                <c:lvl>
                  <c:pt idx="0">
                    <c:v>Argentina</c:v>
                  </c:pt>
                  <c:pt idx="2">
                    <c:v>Chile</c:v>
                  </c:pt>
                  <c:pt idx="4">
                    <c:v>Mexico</c:v>
                  </c:pt>
                </c:lvl>
              </c:multiLvlStrCache>
            </c:multiLvlStrRef>
          </c:cat>
          <c:val>
            <c:numRef>
              <c:f>'fig5-1_inc_time_pov_deficits'!$D$22:$D$27</c:f>
              <c:numCache>
                <c:formatCode>0</c:formatCode>
                <c:ptCount val="6"/>
                <c:pt idx="0">
                  <c:v>55.2506</c:v>
                </c:pt>
                <c:pt idx="1">
                  <c:v>33.201</c:v>
                </c:pt>
                <c:pt idx="2">
                  <c:v>44.4724</c:v>
                </c:pt>
                <c:pt idx="3">
                  <c:v>33.3753</c:v>
                </c:pt>
                <c:pt idx="4">
                  <c:v>47.1147</c:v>
                </c:pt>
                <c:pt idx="5">
                  <c:v>32.67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864328"/>
        <c:axId val="496133848"/>
      </c:barChart>
      <c:catAx>
        <c:axId val="3864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496133848"/>
        <c:crosses val="autoZero"/>
        <c:auto val="1"/>
        <c:lblAlgn val="ctr"/>
        <c:lblOffset val="100"/>
        <c:noMultiLvlLbl val="0"/>
      </c:catAx>
      <c:valAx>
        <c:axId val="49613384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8643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Household income deficit (% of</a:t>
            </a:r>
            <a:r>
              <a:rPr lang="en-US" sz="1400" baseline="0"/>
              <a:t> poverty line</a:t>
            </a:r>
            <a:r>
              <a:rPr lang="en-US" sz="1400"/>
              <a:t>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'fig5-1_inc_time_pov_deficits'!$E$21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'fig5-1_inc_time_pov_deficits'!$A$22:$B$27</c:f>
              <c:multiLvlStrCache>
                <c:ptCount val="6"/>
                <c:lvl>
                  <c:pt idx="0">
                    <c:v>Hard-core</c:v>
                  </c:pt>
                  <c:pt idx="1">
                    <c:v>Other</c:v>
                  </c:pt>
                  <c:pt idx="2">
                    <c:v>Hard-core</c:v>
                  </c:pt>
                  <c:pt idx="3">
                    <c:v>Other</c:v>
                  </c:pt>
                  <c:pt idx="4">
                    <c:v>Hard-core</c:v>
                  </c:pt>
                  <c:pt idx="5">
                    <c:v>Other</c:v>
                  </c:pt>
                </c:lvl>
                <c:lvl>
                  <c:pt idx="0">
                    <c:v>Argentina</c:v>
                  </c:pt>
                  <c:pt idx="2">
                    <c:v>Chile</c:v>
                  </c:pt>
                  <c:pt idx="4">
                    <c:v>Mexico</c:v>
                  </c:pt>
                </c:lvl>
              </c:multiLvlStrCache>
            </c:multiLvlStrRef>
          </c:cat>
          <c:val>
            <c:numRef>
              <c:f>'fig5-1_inc_time_pov_deficits'!$E$22:$E$27</c:f>
              <c:numCache>
                <c:formatCode>0</c:formatCode>
                <c:ptCount val="6"/>
                <c:pt idx="0">
                  <c:v>33.2228</c:v>
                </c:pt>
                <c:pt idx="1">
                  <c:v>34.2139</c:v>
                </c:pt>
                <c:pt idx="2">
                  <c:v>37.3077</c:v>
                </c:pt>
                <c:pt idx="3">
                  <c:v>34.5878</c:v>
                </c:pt>
                <c:pt idx="4">
                  <c:v>46.1471</c:v>
                </c:pt>
                <c:pt idx="5">
                  <c:v>31.6266</c:v>
                </c:pt>
              </c:numCache>
            </c:numRef>
          </c:val>
        </c:ser>
        <c:ser>
          <c:idx val="1"/>
          <c:order val="1"/>
          <c:tx>
            <c:strRef>
              <c:f>'fig5-1_inc_time_pov_deficits'!$F$21</c:f>
              <c:strCache>
                <c:ptCount val="1"/>
                <c:pt idx="0">
                  <c:v>Simulation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'fig5-1_inc_time_pov_deficits'!$A$22:$B$27</c:f>
              <c:multiLvlStrCache>
                <c:ptCount val="6"/>
                <c:lvl>
                  <c:pt idx="0">
                    <c:v>Hard-core</c:v>
                  </c:pt>
                  <c:pt idx="1">
                    <c:v>Other</c:v>
                  </c:pt>
                  <c:pt idx="2">
                    <c:v>Hard-core</c:v>
                  </c:pt>
                  <c:pt idx="3">
                    <c:v>Other</c:v>
                  </c:pt>
                  <c:pt idx="4">
                    <c:v>Hard-core</c:v>
                  </c:pt>
                  <c:pt idx="5">
                    <c:v>Other</c:v>
                  </c:pt>
                </c:lvl>
                <c:lvl>
                  <c:pt idx="0">
                    <c:v>Argentina</c:v>
                  </c:pt>
                  <c:pt idx="2">
                    <c:v>Chile</c:v>
                  </c:pt>
                  <c:pt idx="4">
                    <c:v>Mexico</c:v>
                  </c:pt>
                </c:lvl>
              </c:multiLvlStrCache>
            </c:multiLvlStrRef>
          </c:cat>
          <c:val>
            <c:numRef>
              <c:f>'fig5-1_inc_time_pov_deficits'!$F$22:$F$27</c:f>
              <c:numCache>
                <c:formatCode>0</c:formatCode>
                <c:ptCount val="6"/>
                <c:pt idx="0">
                  <c:v>25.62</c:v>
                </c:pt>
                <c:pt idx="1">
                  <c:v>-114.17</c:v>
                </c:pt>
                <c:pt idx="2">
                  <c:v>28.659</c:v>
                </c:pt>
                <c:pt idx="3">
                  <c:v>-111.648</c:v>
                </c:pt>
                <c:pt idx="4">
                  <c:v>36.001</c:v>
                </c:pt>
                <c:pt idx="5">
                  <c:v>-51.634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36184"/>
        <c:axId val="496672872"/>
      </c:barChart>
      <c:catAx>
        <c:axId val="3536184"/>
        <c:scaling>
          <c:orientation val="minMax"/>
        </c:scaling>
        <c:delete val="0"/>
        <c:axPos val="b"/>
        <c:majorTickMark val="none"/>
        <c:minorTickMark val="none"/>
        <c:tickLblPos val="low"/>
        <c:crossAx val="496672872"/>
        <c:crosses val="autoZero"/>
        <c:auto val="1"/>
        <c:lblAlgn val="ctr"/>
        <c:lblOffset val="100"/>
        <c:noMultiLvlLbl val="0"/>
      </c:catAx>
      <c:valAx>
        <c:axId val="49667287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5361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'fig5-2_limtip_adults_kids'!$F$12</c:f>
              <c:strCache>
                <c:ptCount val="1"/>
                <c:pt idx="0">
                  <c:v>Income and time-poor</c:v>
                </c:pt>
              </c:strCache>
            </c:strRef>
          </c:tx>
          <c:invertIfNegative val="0"/>
          <c:cat>
            <c:multiLvlStrRef>
              <c:f>'fig5-2_limtip_adults_kids'!$D$13:$E$18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'fig5-2_limtip_adults_kids'!$F$13:$F$18</c:f>
              <c:numCache>
                <c:formatCode>0</c:formatCode>
                <c:ptCount val="6"/>
                <c:pt idx="0">
                  <c:v>5.1854</c:v>
                </c:pt>
                <c:pt idx="1">
                  <c:v>4.7844</c:v>
                </c:pt>
                <c:pt idx="2">
                  <c:v>4.969</c:v>
                </c:pt>
                <c:pt idx="3">
                  <c:v>3.8332</c:v>
                </c:pt>
                <c:pt idx="4">
                  <c:v>5.0692</c:v>
                </c:pt>
                <c:pt idx="5">
                  <c:v>4.500146017972281</c:v>
                </c:pt>
              </c:numCache>
            </c:numRef>
          </c:val>
        </c:ser>
        <c:ser>
          <c:idx val="1"/>
          <c:order val="1"/>
          <c:tx>
            <c:strRef>
              <c:f>'fig5-2_limtip_adults_kids'!$G$12</c:f>
              <c:strCache>
                <c:ptCount val="1"/>
                <c:pt idx="0">
                  <c:v>Income-poor and time-nonpoor</c:v>
                </c:pt>
              </c:strCache>
            </c:strRef>
          </c:tx>
          <c:invertIfNegative val="0"/>
          <c:cat>
            <c:multiLvlStrRef>
              <c:f>'fig5-2_limtip_adults_kids'!$D$13:$E$18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'fig5-2_limtip_adults_kids'!$G$13:$G$18</c:f>
              <c:numCache>
                <c:formatCode>0</c:formatCode>
                <c:ptCount val="6"/>
                <c:pt idx="0">
                  <c:v>7.5705</c:v>
                </c:pt>
                <c:pt idx="1">
                  <c:v>7.4928</c:v>
                </c:pt>
                <c:pt idx="2">
                  <c:v>7.5286</c:v>
                </c:pt>
                <c:pt idx="3">
                  <c:v>3.5037</c:v>
                </c:pt>
                <c:pt idx="4">
                  <c:v>1.9699</c:v>
                </c:pt>
                <c:pt idx="5">
                  <c:v>2.676106765382965</c:v>
                </c:pt>
              </c:numCache>
            </c:numRef>
          </c:val>
        </c:ser>
        <c:ser>
          <c:idx val="2"/>
          <c:order val="2"/>
          <c:tx>
            <c:strRef>
              <c:f>'fig5-2_limtip_adults_kids'!$H$12</c:f>
              <c:strCache>
                <c:ptCount val="1"/>
                <c:pt idx="0">
                  <c:v>Income-nonpoor and time-poor</c:v>
                </c:pt>
              </c:strCache>
            </c:strRef>
          </c:tx>
          <c:invertIfNegative val="0"/>
          <c:cat>
            <c:multiLvlStrRef>
              <c:f>'fig5-2_limtip_adults_kids'!$D$13:$E$18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'fig5-2_limtip_adults_kids'!$H$13:$H$18</c:f>
              <c:numCache>
                <c:formatCode>0</c:formatCode>
                <c:ptCount val="6"/>
                <c:pt idx="0">
                  <c:v>25.5495</c:v>
                </c:pt>
                <c:pt idx="1">
                  <c:v>27.5409</c:v>
                </c:pt>
                <c:pt idx="2">
                  <c:v>26.624</c:v>
                </c:pt>
                <c:pt idx="3">
                  <c:v>32.3014</c:v>
                </c:pt>
                <c:pt idx="4">
                  <c:v>41.4194</c:v>
                </c:pt>
                <c:pt idx="5">
                  <c:v>37.22138430379216</c:v>
                </c:pt>
              </c:numCache>
            </c:numRef>
          </c:val>
        </c:ser>
        <c:ser>
          <c:idx val="3"/>
          <c:order val="3"/>
          <c:tx>
            <c:strRef>
              <c:f>'fig5-2_limtip_adults_kids'!$I$12</c:f>
              <c:strCache>
                <c:ptCount val="1"/>
                <c:pt idx="0">
                  <c:v>Income-nonpoor and time-nonpoor</c:v>
                </c:pt>
              </c:strCache>
            </c:strRef>
          </c:tx>
          <c:invertIfNegative val="0"/>
          <c:cat>
            <c:multiLvlStrRef>
              <c:f>'fig5-2_limtip_adults_kids'!$D$13:$E$18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'fig5-2_limtip_adults_kids'!$I$13:$I$18</c:f>
              <c:numCache>
                <c:formatCode>0</c:formatCode>
                <c:ptCount val="6"/>
                <c:pt idx="0">
                  <c:v>61.6945</c:v>
                </c:pt>
                <c:pt idx="1">
                  <c:v>60.182</c:v>
                </c:pt>
                <c:pt idx="2">
                  <c:v>60.8784</c:v>
                </c:pt>
                <c:pt idx="3">
                  <c:v>60.3616</c:v>
                </c:pt>
                <c:pt idx="4">
                  <c:v>51.5415</c:v>
                </c:pt>
                <c:pt idx="5">
                  <c:v>55.6023629128526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4011320"/>
        <c:axId val="536709624"/>
      </c:barChart>
      <c:catAx>
        <c:axId val="4011320"/>
        <c:scaling>
          <c:orientation val="minMax"/>
        </c:scaling>
        <c:delete val="0"/>
        <c:axPos val="l"/>
        <c:majorTickMark val="none"/>
        <c:minorTickMark val="none"/>
        <c:tickLblPos val="nextTo"/>
        <c:crossAx val="536709624"/>
        <c:crosses val="autoZero"/>
        <c:auto val="1"/>
        <c:lblAlgn val="ctr"/>
        <c:lblOffset val="100"/>
        <c:noMultiLvlLbl val="0"/>
      </c:catAx>
      <c:valAx>
        <c:axId val="53670962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0113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'fig5-2_limtip_adults_kids'!$F$12</c:f>
              <c:strCache>
                <c:ptCount val="1"/>
                <c:pt idx="0">
                  <c:v>Income and time-poor</c:v>
                </c:pt>
              </c:strCache>
            </c:strRef>
          </c:tx>
          <c:invertIfNegative val="0"/>
          <c:cat>
            <c:multiLvlStrRef>
              <c:f>'fig5-2_limtip_adults_kids'!$D$19:$E$24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'fig5-2_limtip_adults_kids'!$F$19:$F$24</c:f>
              <c:numCache>
                <c:formatCode>0</c:formatCode>
                <c:ptCount val="6"/>
                <c:pt idx="0">
                  <c:v>5.4698</c:v>
                </c:pt>
                <c:pt idx="1">
                  <c:v>6.0945</c:v>
                </c:pt>
                <c:pt idx="2">
                  <c:v>5.7979</c:v>
                </c:pt>
                <c:pt idx="3">
                  <c:v>3.3703</c:v>
                </c:pt>
                <c:pt idx="4">
                  <c:v>7.0849</c:v>
                </c:pt>
                <c:pt idx="5">
                  <c:v>5.321276675710514</c:v>
                </c:pt>
              </c:numCache>
            </c:numRef>
          </c:val>
        </c:ser>
        <c:ser>
          <c:idx val="1"/>
          <c:order val="1"/>
          <c:tx>
            <c:strRef>
              <c:f>'fig5-2_limtip_adults_kids'!$G$12</c:f>
              <c:strCache>
                <c:ptCount val="1"/>
                <c:pt idx="0">
                  <c:v>Income-poor and time-nonpoor</c:v>
                </c:pt>
              </c:strCache>
            </c:strRef>
          </c:tx>
          <c:invertIfNegative val="0"/>
          <c:cat>
            <c:multiLvlStrRef>
              <c:f>'fig5-2_limtip_adults_kids'!$D$19:$E$24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'fig5-2_limtip_adults_kids'!$G$19:$G$24</c:f>
              <c:numCache>
                <c:formatCode>0</c:formatCode>
                <c:ptCount val="6"/>
                <c:pt idx="0">
                  <c:v>9.7828</c:v>
                </c:pt>
                <c:pt idx="1">
                  <c:v>11.6072</c:v>
                </c:pt>
                <c:pt idx="2">
                  <c:v>10.741</c:v>
                </c:pt>
                <c:pt idx="3">
                  <c:v>4.3991</c:v>
                </c:pt>
                <c:pt idx="4">
                  <c:v>2.8231</c:v>
                </c:pt>
                <c:pt idx="5">
                  <c:v>3.571363271143761</c:v>
                </c:pt>
              </c:numCache>
            </c:numRef>
          </c:val>
        </c:ser>
        <c:ser>
          <c:idx val="2"/>
          <c:order val="2"/>
          <c:tx>
            <c:strRef>
              <c:f>'fig5-2_limtip_adults_kids'!$H$12</c:f>
              <c:strCache>
                <c:ptCount val="1"/>
                <c:pt idx="0">
                  <c:v>Income-nonpoor and time-poor</c:v>
                </c:pt>
              </c:strCache>
            </c:strRef>
          </c:tx>
          <c:invertIfNegative val="0"/>
          <c:cat>
            <c:multiLvlStrRef>
              <c:f>'fig5-2_limtip_adults_kids'!$D$19:$E$24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'fig5-2_limtip_adults_kids'!$H$19:$H$24</c:f>
              <c:numCache>
                <c:formatCode>0</c:formatCode>
                <c:ptCount val="6"/>
                <c:pt idx="0">
                  <c:v>22.2203</c:v>
                </c:pt>
                <c:pt idx="1">
                  <c:v>26.0893</c:v>
                </c:pt>
                <c:pt idx="2">
                  <c:v>24.2524</c:v>
                </c:pt>
                <c:pt idx="3">
                  <c:v>30.3911</c:v>
                </c:pt>
                <c:pt idx="4">
                  <c:v>46.378</c:v>
                </c:pt>
                <c:pt idx="5">
                  <c:v>38.78777059168298</c:v>
                </c:pt>
              </c:numCache>
            </c:numRef>
          </c:val>
        </c:ser>
        <c:ser>
          <c:idx val="3"/>
          <c:order val="3"/>
          <c:tx>
            <c:strRef>
              <c:f>'fig5-2_limtip_adults_kids'!$I$12</c:f>
              <c:strCache>
                <c:ptCount val="1"/>
                <c:pt idx="0">
                  <c:v>Income-nonpoor and time-nonpoor</c:v>
                </c:pt>
              </c:strCache>
            </c:strRef>
          </c:tx>
          <c:invertIfNegative val="0"/>
          <c:cat>
            <c:multiLvlStrRef>
              <c:f>'fig5-2_limtip_adults_kids'!$D$19:$E$24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'fig5-2_limtip_adults_kids'!$I$19:$I$24</c:f>
              <c:numCache>
                <c:formatCode>0</c:formatCode>
                <c:ptCount val="6"/>
                <c:pt idx="0">
                  <c:v>62.5272</c:v>
                </c:pt>
                <c:pt idx="1">
                  <c:v>56.209</c:v>
                </c:pt>
                <c:pt idx="2">
                  <c:v>59.2087</c:v>
                </c:pt>
                <c:pt idx="3">
                  <c:v>61.8395</c:v>
                </c:pt>
                <c:pt idx="4">
                  <c:v>43.714</c:v>
                </c:pt>
                <c:pt idx="5">
                  <c:v>52.31958946146275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4014936"/>
        <c:axId val="3725672"/>
      </c:barChart>
      <c:catAx>
        <c:axId val="4014936"/>
        <c:scaling>
          <c:orientation val="minMax"/>
        </c:scaling>
        <c:delete val="0"/>
        <c:axPos val="l"/>
        <c:majorTickMark val="none"/>
        <c:minorTickMark val="none"/>
        <c:tickLblPos val="nextTo"/>
        <c:crossAx val="3725672"/>
        <c:crosses val="autoZero"/>
        <c:auto val="1"/>
        <c:lblAlgn val="ctr"/>
        <c:lblOffset val="100"/>
        <c:noMultiLvlLbl val="0"/>
      </c:catAx>
      <c:valAx>
        <c:axId val="372567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014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'fig5-2_limtip_adults_kids'!$F$12</c:f>
              <c:strCache>
                <c:ptCount val="1"/>
                <c:pt idx="0">
                  <c:v>Income and time-poor</c:v>
                </c:pt>
              </c:strCache>
            </c:strRef>
          </c:tx>
          <c:invertIfNegative val="0"/>
          <c:cat>
            <c:multiLvlStrRef>
              <c:f>'fig5-2_limtip_adults_kids'!$D$25:$E$30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'fig5-2_limtip_adults_kids'!$F$25:$F$30</c:f>
              <c:numCache>
                <c:formatCode>0</c:formatCode>
                <c:ptCount val="6"/>
                <c:pt idx="0">
                  <c:v>16.3158</c:v>
                </c:pt>
                <c:pt idx="1">
                  <c:v>19.4807</c:v>
                </c:pt>
                <c:pt idx="2">
                  <c:v>17.9863</c:v>
                </c:pt>
                <c:pt idx="3">
                  <c:v>16.4377</c:v>
                </c:pt>
                <c:pt idx="4">
                  <c:v>29.2215</c:v>
                </c:pt>
                <c:pt idx="5">
                  <c:v>23.18535722813516</c:v>
                </c:pt>
              </c:numCache>
            </c:numRef>
          </c:val>
        </c:ser>
        <c:ser>
          <c:idx val="1"/>
          <c:order val="1"/>
          <c:tx>
            <c:strRef>
              <c:f>'fig5-2_limtip_adults_kids'!$G$12</c:f>
              <c:strCache>
                <c:ptCount val="1"/>
                <c:pt idx="0">
                  <c:v>Income-poor and time-nonpoor</c:v>
                </c:pt>
              </c:strCache>
            </c:strRef>
          </c:tx>
          <c:invertIfNegative val="0"/>
          <c:cat>
            <c:multiLvlStrRef>
              <c:f>'fig5-2_limtip_adults_kids'!$D$25:$E$30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'fig5-2_limtip_adults_kids'!$G$25:$G$30</c:f>
              <c:numCache>
                <c:formatCode>0</c:formatCode>
                <c:ptCount val="6"/>
                <c:pt idx="0">
                  <c:v>32.8071</c:v>
                </c:pt>
                <c:pt idx="1">
                  <c:v>31.5435</c:v>
                </c:pt>
                <c:pt idx="2">
                  <c:v>32.1401</c:v>
                </c:pt>
                <c:pt idx="3">
                  <c:v>20.017</c:v>
                </c:pt>
                <c:pt idx="4">
                  <c:v>8.9066</c:v>
                </c:pt>
                <c:pt idx="5">
                  <c:v>14.15260135390535</c:v>
                </c:pt>
              </c:numCache>
            </c:numRef>
          </c:val>
        </c:ser>
        <c:ser>
          <c:idx val="2"/>
          <c:order val="2"/>
          <c:tx>
            <c:strRef>
              <c:f>'fig5-2_limtip_adults_kids'!$H$12</c:f>
              <c:strCache>
                <c:ptCount val="1"/>
                <c:pt idx="0">
                  <c:v>Income-nonpoor and time-poor</c:v>
                </c:pt>
              </c:strCache>
            </c:strRef>
          </c:tx>
          <c:invertIfNegative val="0"/>
          <c:cat>
            <c:multiLvlStrRef>
              <c:f>'fig5-2_limtip_adults_kids'!$D$25:$E$30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'fig5-2_limtip_adults_kids'!$H$25:$H$30</c:f>
              <c:numCache>
                <c:formatCode>0</c:formatCode>
                <c:ptCount val="6"/>
                <c:pt idx="0">
                  <c:v>14.6196</c:v>
                </c:pt>
                <c:pt idx="1">
                  <c:v>16.6292</c:v>
                </c:pt>
                <c:pt idx="2">
                  <c:v>15.6803</c:v>
                </c:pt>
                <c:pt idx="3">
                  <c:v>22.6435</c:v>
                </c:pt>
                <c:pt idx="4">
                  <c:v>38.1318</c:v>
                </c:pt>
                <c:pt idx="5">
                  <c:v>30.81864878415421</c:v>
                </c:pt>
              </c:numCache>
            </c:numRef>
          </c:val>
        </c:ser>
        <c:ser>
          <c:idx val="3"/>
          <c:order val="3"/>
          <c:tx>
            <c:strRef>
              <c:f>'fig5-2_limtip_adults_kids'!$I$12</c:f>
              <c:strCache>
                <c:ptCount val="1"/>
                <c:pt idx="0">
                  <c:v>Income-nonpoor and time-nonpoor</c:v>
                </c:pt>
              </c:strCache>
            </c:strRef>
          </c:tx>
          <c:invertIfNegative val="0"/>
          <c:cat>
            <c:multiLvlStrRef>
              <c:f>'fig5-2_limtip_adults_kids'!$D$25:$E$30</c:f>
              <c:multiLvlStrCache>
                <c:ptCount val="6"/>
                <c:lvl>
                  <c:pt idx="0">
                    <c:v>Men</c:v>
                  </c:pt>
                  <c:pt idx="1">
                    <c:v>Women</c:v>
                  </c:pt>
                  <c:pt idx="2">
                    <c:v>All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All</c:v>
                  </c:pt>
                </c:lvl>
                <c:lvl>
                  <c:pt idx="0">
                    <c:v>Actual</c:v>
                  </c:pt>
                  <c:pt idx="3">
                    <c:v>Simulation</c:v>
                  </c:pt>
                </c:lvl>
              </c:multiLvlStrCache>
            </c:multiLvlStrRef>
          </c:cat>
          <c:val>
            <c:numRef>
              <c:f>'fig5-2_limtip_adults_kids'!$I$25:$I$30</c:f>
              <c:numCache>
                <c:formatCode>0</c:formatCode>
                <c:ptCount val="6"/>
                <c:pt idx="0">
                  <c:v>36.2575</c:v>
                </c:pt>
                <c:pt idx="1">
                  <c:v>32.3467</c:v>
                </c:pt>
                <c:pt idx="2">
                  <c:v>34.1932</c:v>
                </c:pt>
                <c:pt idx="3">
                  <c:v>40.9019</c:v>
                </c:pt>
                <c:pt idx="4">
                  <c:v>23.7401</c:v>
                </c:pt>
                <c:pt idx="5">
                  <c:v>31.84339263380528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536561640"/>
        <c:axId val="496824408"/>
      </c:barChart>
      <c:catAx>
        <c:axId val="536561640"/>
        <c:scaling>
          <c:orientation val="minMax"/>
        </c:scaling>
        <c:delete val="0"/>
        <c:axPos val="l"/>
        <c:majorTickMark val="none"/>
        <c:minorTickMark val="none"/>
        <c:tickLblPos val="nextTo"/>
        <c:crossAx val="496824408"/>
        <c:crosses val="autoZero"/>
        <c:auto val="1"/>
        <c:lblAlgn val="ctr"/>
        <c:lblOffset val="100"/>
        <c:noMultiLvlLbl val="0"/>
      </c:catAx>
      <c:valAx>
        <c:axId val="49682440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365616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'fig5-2_limtip_adults_kids'!$E$36</c:f>
              <c:strCache>
                <c:ptCount val="1"/>
                <c:pt idx="0">
                  <c:v>Income and time-poor</c:v>
                </c:pt>
              </c:strCache>
            </c:strRef>
          </c:tx>
          <c:invertIfNegative val="0"/>
          <c:cat>
            <c:multiLvlStrRef>
              <c:f>'fig5-2_limtip_adults_kids'!$C$37:$D$42</c:f>
              <c:multiLvlStrCache>
                <c:ptCount val="6"/>
                <c:lvl>
                  <c:pt idx="0">
                    <c:v>Actual</c:v>
                  </c:pt>
                  <c:pt idx="1">
                    <c:v>Simulation</c:v>
                  </c:pt>
                  <c:pt idx="2">
                    <c:v>Actual</c:v>
                  </c:pt>
                  <c:pt idx="3">
                    <c:v>Simulation</c:v>
                  </c:pt>
                  <c:pt idx="4">
                    <c:v>Actual</c:v>
                  </c:pt>
                  <c:pt idx="5">
                    <c:v>Simulation</c:v>
                  </c:pt>
                </c:lvl>
                <c:lvl>
                  <c:pt idx="0">
                    <c:v>Argentina</c:v>
                  </c:pt>
                  <c:pt idx="2">
                    <c:v>Chile</c:v>
                  </c:pt>
                  <c:pt idx="4">
                    <c:v>Mexico</c:v>
                  </c:pt>
                </c:lvl>
              </c:multiLvlStrCache>
            </c:multiLvlStrRef>
          </c:cat>
          <c:val>
            <c:numRef>
              <c:f>'fig5-2_limtip_adults_kids'!$E$37:$E$42</c:f>
              <c:numCache>
                <c:formatCode>0</c:formatCode>
                <c:ptCount val="6"/>
                <c:pt idx="0">
                  <c:v>23.2428</c:v>
                </c:pt>
                <c:pt idx="1">
                  <c:v>18.727</c:v>
                </c:pt>
                <c:pt idx="2">
                  <c:v>21.9707</c:v>
                </c:pt>
                <c:pt idx="3">
                  <c:v>18.2771</c:v>
                </c:pt>
                <c:pt idx="4">
                  <c:v>50.1352</c:v>
                </c:pt>
                <c:pt idx="5">
                  <c:v>53.6457</c:v>
                </c:pt>
              </c:numCache>
            </c:numRef>
          </c:val>
        </c:ser>
        <c:ser>
          <c:idx val="1"/>
          <c:order val="1"/>
          <c:tx>
            <c:strRef>
              <c:f>'fig5-2_limtip_adults_kids'!$F$36</c:f>
              <c:strCache>
                <c:ptCount val="1"/>
                <c:pt idx="0">
                  <c:v>Income-poor and time-nonpoor</c:v>
                </c:pt>
              </c:strCache>
            </c:strRef>
          </c:tx>
          <c:invertIfNegative val="0"/>
          <c:cat>
            <c:multiLvlStrRef>
              <c:f>'fig5-2_limtip_adults_kids'!$C$37:$D$42</c:f>
              <c:multiLvlStrCache>
                <c:ptCount val="6"/>
                <c:lvl>
                  <c:pt idx="0">
                    <c:v>Actual</c:v>
                  </c:pt>
                  <c:pt idx="1">
                    <c:v>Simulation</c:v>
                  </c:pt>
                  <c:pt idx="2">
                    <c:v>Actual</c:v>
                  </c:pt>
                  <c:pt idx="3">
                    <c:v>Simulation</c:v>
                  </c:pt>
                  <c:pt idx="4">
                    <c:v>Actual</c:v>
                  </c:pt>
                  <c:pt idx="5">
                    <c:v>Simulation</c:v>
                  </c:pt>
                </c:lvl>
                <c:lvl>
                  <c:pt idx="0">
                    <c:v>Argentina</c:v>
                  </c:pt>
                  <c:pt idx="2">
                    <c:v>Chile</c:v>
                  </c:pt>
                  <c:pt idx="4">
                    <c:v>Mexico</c:v>
                  </c:pt>
                </c:lvl>
              </c:multiLvlStrCache>
            </c:multiLvlStrRef>
          </c:cat>
          <c:val>
            <c:numRef>
              <c:f>'fig5-2_limtip_adults_kids'!$F$37:$F$42</c:f>
              <c:numCache>
                <c:formatCode>0</c:formatCode>
                <c:ptCount val="6"/>
                <c:pt idx="0">
                  <c:v>4.5607</c:v>
                </c:pt>
                <c:pt idx="1">
                  <c:v>0.6327</c:v>
                </c:pt>
                <c:pt idx="2">
                  <c:v>7.4227</c:v>
                </c:pt>
                <c:pt idx="3">
                  <c:v>1.1363</c:v>
                </c:pt>
                <c:pt idx="4">
                  <c:v>16.4384</c:v>
                </c:pt>
                <c:pt idx="5">
                  <c:v>2.6071</c:v>
                </c:pt>
              </c:numCache>
            </c:numRef>
          </c:val>
        </c:ser>
        <c:ser>
          <c:idx val="2"/>
          <c:order val="2"/>
          <c:tx>
            <c:strRef>
              <c:f>'fig5-2_limtip_adults_kids'!$G$36</c:f>
              <c:strCache>
                <c:ptCount val="1"/>
                <c:pt idx="0">
                  <c:v>Income-nonpoor and time-poor</c:v>
                </c:pt>
              </c:strCache>
            </c:strRef>
          </c:tx>
          <c:invertIfNegative val="0"/>
          <c:cat>
            <c:multiLvlStrRef>
              <c:f>'fig5-2_limtip_adults_kids'!$C$37:$D$42</c:f>
              <c:multiLvlStrCache>
                <c:ptCount val="6"/>
                <c:lvl>
                  <c:pt idx="0">
                    <c:v>Actual</c:v>
                  </c:pt>
                  <c:pt idx="1">
                    <c:v>Simulation</c:v>
                  </c:pt>
                  <c:pt idx="2">
                    <c:v>Actual</c:v>
                  </c:pt>
                  <c:pt idx="3">
                    <c:v>Simulation</c:v>
                  </c:pt>
                  <c:pt idx="4">
                    <c:v>Actual</c:v>
                  </c:pt>
                  <c:pt idx="5">
                    <c:v>Simulation</c:v>
                  </c:pt>
                </c:lvl>
                <c:lvl>
                  <c:pt idx="0">
                    <c:v>Argentina</c:v>
                  </c:pt>
                  <c:pt idx="2">
                    <c:v>Chile</c:v>
                  </c:pt>
                  <c:pt idx="4">
                    <c:v>Mexico</c:v>
                  </c:pt>
                </c:lvl>
              </c:multiLvlStrCache>
            </c:multiLvlStrRef>
          </c:cat>
          <c:val>
            <c:numRef>
              <c:f>'fig5-2_limtip_adults_kids'!$G$37:$G$42</c:f>
              <c:numCache>
                <c:formatCode>0</c:formatCode>
                <c:ptCount val="6"/>
                <c:pt idx="0">
                  <c:v>57.4855</c:v>
                </c:pt>
                <c:pt idx="1">
                  <c:v>74.0475</c:v>
                </c:pt>
                <c:pt idx="2">
                  <c:v>47.8134</c:v>
                </c:pt>
                <c:pt idx="3">
                  <c:v>70.57810000000001</c:v>
                </c:pt>
                <c:pt idx="4">
                  <c:v>23.5896</c:v>
                </c:pt>
                <c:pt idx="5">
                  <c:v>39.9617</c:v>
                </c:pt>
              </c:numCache>
            </c:numRef>
          </c:val>
        </c:ser>
        <c:ser>
          <c:idx val="3"/>
          <c:order val="3"/>
          <c:tx>
            <c:strRef>
              <c:f>'fig5-2_limtip_adults_kids'!$H$36</c:f>
              <c:strCache>
                <c:ptCount val="1"/>
                <c:pt idx="0">
                  <c:v>Income-nonpoor and time-nonpoor</c:v>
                </c:pt>
              </c:strCache>
            </c:strRef>
          </c:tx>
          <c:invertIfNegative val="0"/>
          <c:cat>
            <c:multiLvlStrRef>
              <c:f>'fig5-2_limtip_adults_kids'!$C$37:$D$42</c:f>
              <c:multiLvlStrCache>
                <c:ptCount val="6"/>
                <c:lvl>
                  <c:pt idx="0">
                    <c:v>Actual</c:v>
                  </c:pt>
                  <c:pt idx="1">
                    <c:v>Simulation</c:v>
                  </c:pt>
                  <c:pt idx="2">
                    <c:v>Actual</c:v>
                  </c:pt>
                  <c:pt idx="3">
                    <c:v>Simulation</c:v>
                  </c:pt>
                  <c:pt idx="4">
                    <c:v>Actual</c:v>
                  </c:pt>
                  <c:pt idx="5">
                    <c:v>Simulation</c:v>
                  </c:pt>
                </c:lvl>
                <c:lvl>
                  <c:pt idx="0">
                    <c:v>Argentina</c:v>
                  </c:pt>
                  <c:pt idx="2">
                    <c:v>Chile</c:v>
                  </c:pt>
                  <c:pt idx="4">
                    <c:v>Mexico</c:v>
                  </c:pt>
                </c:lvl>
              </c:multiLvlStrCache>
            </c:multiLvlStrRef>
          </c:cat>
          <c:val>
            <c:numRef>
              <c:f>'fig5-2_limtip_adults_kids'!$H$37:$H$42</c:f>
              <c:numCache>
                <c:formatCode>0</c:formatCode>
                <c:ptCount val="6"/>
                <c:pt idx="0">
                  <c:v>14.711</c:v>
                </c:pt>
                <c:pt idx="1">
                  <c:v>6.5928</c:v>
                </c:pt>
                <c:pt idx="2">
                  <c:v>22.7932</c:v>
                </c:pt>
                <c:pt idx="3">
                  <c:v>10.0085</c:v>
                </c:pt>
                <c:pt idx="4">
                  <c:v>9.8367</c:v>
                </c:pt>
                <c:pt idx="5">
                  <c:v>3.7856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6784776"/>
        <c:axId val="536787896"/>
      </c:barChart>
      <c:catAx>
        <c:axId val="536784776"/>
        <c:scaling>
          <c:orientation val="minMax"/>
        </c:scaling>
        <c:delete val="0"/>
        <c:axPos val="b"/>
        <c:majorTickMark val="out"/>
        <c:minorTickMark val="none"/>
        <c:tickLblPos val="nextTo"/>
        <c:crossAx val="536787896"/>
        <c:crosses val="autoZero"/>
        <c:auto val="1"/>
        <c:lblAlgn val="ctr"/>
        <c:lblOffset val="100"/>
        <c:noMultiLvlLbl val="0"/>
      </c:catAx>
      <c:valAx>
        <c:axId val="536787896"/>
        <c:scaling>
          <c:orientation val="minMax"/>
          <c:max val="100.0"/>
        </c:scaling>
        <c:delete val="0"/>
        <c:axPos val="l"/>
        <c:majorGridlines/>
        <c:numFmt formatCode="0" sourceLinked="1"/>
        <c:majorTickMark val="out"/>
        <c:minorTickMark val="in"/>
        <c:tickLblPos val="nextTo"/>
        <c:crossAx val="536784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5</xdr:row>
      <xdr:rowOff>104775</xdr:rowOff>
    </xdr:from>
    <xdr:to>
      <xdr:col>19</xdr:col>
      <xdr:colOff>171450</xdr:colOff>
      <xdr:row>19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561975</xdr:colOff>
      <xdr:row>20</xdr:row>
      <xdr:rowOff>95250</xdr:rowOff>
    </xdr:from>
    <xdr:to>
      <xdr:col>19</xdr:col>
      <xdr:colOff>257175</xdr:colOff>
      <xdr:row>34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523875</xdr:colOff>
      <xdr:row>20</xdr:row>
      <xdr:rowOff>123825</xdr:rowOff>
    </xdr:from>
    <xdr:ext cx="184731" cy="264560"/>
    <xdr:sp macro="" textlink="">
      <xdr:nvSpPr>
        <xdr:cNvPr id="3" name="TextBox 2"/>
        <xdr:cNvSpPr txBox="1"/>
      </xdr:nvSpPr>
      <xdr:spPr>
        <a:xfrm>
          <a:off x="6619875" y="431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381000</xdr:colOff>
      <xdr:row>5</xdr:row>
      <xdr:rowOff>333375</xdr:rowOff>
    </xdr:from>
    <xdr:ext cx="184731" cy="264560"/>
    <xdr:sp macro="" textlink="">
      <xdr:nvSpPr>
        <xdr:cNvPr id="4" name="TextBox 3"/>
        <xdr:cNvSpPr txBox="1"/>
      </xdr:nvSpPr>
      <xdr:spPr>
        <a:xfrm>
          <a:off x="64770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328612</xdr:colOff>
      <xdr:row>8</xdr:row>
      <xdr:rowOff>0</xdr:rowOff>
    </xdr:from>
    <xdr:to>
      <xdr:col>21</xdr:col>
      <xdr:colOff>23812</xdr:colOff>
      <xdr:row>19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8</xdr:row>
      <xdr:rowOff>47625</xdr:rowOff>
    </xdr:from>
    <xdr:to>
      <xdr:col>28</xdr:col>
      <xdr:colOff>333375</xdr:colOff>
      <xdr:row>19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342900</xdr:colOff>
      <xdr:row>19</xdr:row>
      <xdr:rowOff>161925</xdr:rowOff>
    </xdr:from>
    <xdr:to>
      <xdr:col>21</xdr:col>
      <xdr:colOff>38100</xdr:colOff>
      <xdr:row>34</xdr:row>
      <xdr:rowOff>47625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57150</xdr:colOff>
      <xdr:row>35</xdr:row>
      <xdr:rowOff>133350</xdr:rowOff>
    </xdr:from>
    <xdr:to>
      <xdr:col>20</xdr:col>
      <xdr:colOff>361950</xdr:colOff>
      <xdr:row>47</xdr:row>
      <xdr:rowOff>19050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A18" sqref="A18"/>
    </sheetView>
  </sheetViews>
  <sheetFormatPr baseColWidth="10" defaultColWidth="8.83203125" defaultRowHeight="14" x14ac:dyDescent="0"/>
  <cols>
    <col min="1" max="1" width="143.1640625" customWidth="1"/>
  </cols>
  <sheetData>
    <row r="1" spans="1:1">
      <c r="A1" s="5" t="s">
        <v>128</v>
      </c>
    </row>
    <row r="2" spans="1:1">
      <c r="A2" s="111" t="s">
        <v>129</v>
      </c>
    </row>
    <row r="3" spans="1:1">
      <c r="A3" s="111" t="s">
        <v>130</v>
      </c>
    </row>
    <row r="5" spans="1:1">
      <c r="A5" s="5" t="s">
        <v>131</v>
      </c>
    </row>
    <row r="6" spans="1:1">
      <c r="A6" s="111" t="s">
        <v>132</v>
      </c>
    </row>
    <row r="7" spans="1:1">
      <c r="A7" s="111" t="s">
        <v>133</v>
      </c>
    </row>
    <row r="8" spans="1:1">
      <c r="A8" s="111" t="s">
        <v>134</v>
      </c>
    </row>
    <row r="9" spans="1:1">
      <c r="A9" s="111" t="s">
        <v>135</v>
      </c>
    </row>
    <row r="10" spans="1:1">
      <c r="A10" s="111" t="s">
        <v>136</v>
      </c>
    </row>
    <row r="11" spans="1:1">
      <c r="A11" s="111" t="s">
        <v>137</v>
      </c>
    </row>
    <row r="12" spans="1:1">
      <c r="A12" s="111" t="s">
        <v>138</v>
      </c>
    </row>
    <row r="13" spans="1:1">
      <c r="A13" s="111" t="s">
        <v>139</v>
      </c>
    </row>
    <row r="14" spans="1:1">
      <c r="A14" s="111" t="s">
        <v>140</v>
      </c>
    </row>
    <row r="15" spans="1:1">
      <c r="A15" s="111" t="s">
        <v>141</v>
      </c>
    </row>
    <row r="16" spans="1:1">
      <c r="A16" s="111" t="s">
        <v>142</v>
      </c>
    </row>
  </sheetData>
  <hyperlinks>
    <hyperlink ref="A2" location="'fig5-1_inc_time_pov_deficits'!A1" display="Figure 5‑1 Income deficit (percent of LIMTIP poverty line) and time deficit (weekly hours) of hard-core and other income-poor households, actual and simulated"/>
    <hyperlink ref="A3" location="'fig5-2_limtip_adults_kids'!A1" display="Figure 5‑2 Distribution of children by LIMTIP classification of income and time poverty, actual and simulated (percent)"/>
    <hyperlink ref="A6" location="'tab 5-1_recip_char'!A1" display="Table 5‑1 Selected characteristics of current full-time (FT) workers, employable adults, and employable LIMTIP income-poor adults"/>
    <hyperlink ref="A7" location="'tab 5-2_inc_pov_decomp'!A1" display="Table 5‑2 Actual and simulated income poverty rates of households (percent)"/>
    <hyperlink ref="A8" location="'tab 5-3_inc_povtran'!A1" display="Table 5‑3 Changes in the income poverty status of households from actual to full-employment simulation"/>
    <hyperlink ref="A9" location="'tab 5-4_recip_char_poor'!A1" display="Table 5‑4 Selected characteristics of employable LIMTIP income-poor adults in hard-core poor and other poor households"/>
    <hyperlink ref="A10" location="'tab5-5_limtip_hh'!A1" display="Table 5‑5 Actual and simulated LIMTIP classification of households (percent)"/>
    <hyperlink ref="A11" location="'tab5-6_povtran_recip_hh'!A1" display="Table 5‑6 Changes in the LIMTIP classification of recipient households, actual to full-time work (percent)"/>
    <hyperlink ref="A12" location="'tab5-7_inc_pov_rate_persons'!A1" display="Table 5‑7 Official, LIMTIP and hidden income poverty rates for individuals, actual and simulated"/>
    <hyperlink ref="A13" location="'tab5-8_povdist_adults_AR'!A1" display="Table 5‑8 Actual and simulated LIMTIP classification of adults by sex (percent): Argentina"/>
    <hyperlink ref="A14" location="'tab5-9_povdist_adults_CL'!A1" display="Table 5‑9 Actual and simulated LIMTIP classification of adults by sex (percent): Chile"/>
    <hyperlink ref="A15" location="'tab5-10_povdist_adults_MX'!A1" display="Table 5‑10 Actual and simulated LIMTIP classification of adults by sex (percent): Mexico"/>
    <hyperlink ref="A16" location="'tab5-11_tpov_rates'!A1" display="Table 5‑11 Time poverty rates of employed men and women, actual and simulated (percent)"/>
  </hyperlink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M42"/>
  <sheetViews>
    <sheetView topLeftCell="C30" workbookViewId="0">
      <selection activeCell="D34" sqref="D34"/>
    </sheetView>
  </sheetViews>
  <sheetFormatPr baseColWidth="10" defaultColWidth="8.83203125" defaultRowHeight="14" x14ac:dyDescent="0"/>
  <sheetData>
    <row r="11" spans="3:13">
      <c r="E11" s="5" t="s">
        <v>101</v>
      </c>
      <c r="K11" s="129" t="s">
        <v>102</v>
      </c>
      <c r="L11" s="129"/>
      <c r="M11" s="129"/>
    </row>
    <row r="12" spans="3:13" ht="56">
      <c r="F12" s="70" t="s">
        <v>103</v>
      </c>
      <c r="G12" s="70" t="s">
        <v>37</v>
      </c>
      <c r="H12" s="70" t="s">
        <v>38</v>
      </c>
      <c r="I12" s="70" t="s">
        <v>39</v>
      </c>
      <c r="J12" s="71" t="s">
        <v>15</v>
      </c>
      <c r="K12" s="71" t="s">
        <v>11</v>
      </c>
      <c r="L12" s="71" t="s">
        <v>46</v>
      </c>
      <c r="M12" s="72" t="s">
        <v>15</v>
      </c>
    </row>
    <row r="13" spans="3:13">
      <c r="C13" s="130" t="s">
        <v>4</v>
      </c>
      <c r="D13" s="125" t="s">
        <v>35</v>
      </c>
      <c r="E13" t="s">
        <v>1</v>
      </c>
      <c r="F13" s="66">
        <v>5.1853999999999996</v>
      </c>
      <c r="G13" s="66">
        <v>7.5705</v>
      </c>
      <c r="H13" s="66">
        <v>25.549499999999998</v>
      </c>
      <c r="I13" s="66">
        <v>61.694499999999998</v>
      </c>
      <c r="J13" s="66"/>
      <c r="K13" s="66">
        <f>F13*100/(G13+F13)</f>
        <v>40.650992873885805</v>
      </c>
      <c r="L13" s="66">
        <f>H13*100/(H13+I13)</f>
        <v>29.285108431525376</v>
      </c>
      <c r="M13" s="66">
        <f>F13+H13</f>
        <v>30.734899999999996</v>
      </c>
    </row>
    <row r="14" spans="3:13">
      <c r="C14" s="130"/>
      <c r="D14" s="125"/>
      <c r="E14" t="s">
        <v>2</v>
      </c>
      <c r="F14" s="66">
        <v>4.7843999999999998</v>
      </c>
      <c r="G14" s="66">
        <v>7.4927999999999999</v>
      </c>
      <c r="H14" s="66">
        <v>27.540900000000001</v>
      </c>
      <c r="I14" s="66">
        <v>60.182000000000002</v>
      </c>
      <c r="J14" s="66"/>
      <c r="K14" s="66">
        <f t="shared" ref="K14:K30" si="0">F14*100/(G14+F14)</f>
        <v>38.969797673736679</v>
      </c>
      <c r="L14" s="66">
        <f t="shared" ref="L14:L30" si="1">H14*100/(H14+I14)</f>
        <v>31.395336907466579</v>
      </c>
      <c r="M14" s="66">
        <f t="shared" ref="M14:M15" si="2">F14+H14</f>
        <v>32.325299999999999</v>
      </c>
    </row>
    <row r="15" spans="3:13">
      <c r="C15" s="130"/>
      <c r="D15" s="125"/>
      <c r="E15" t="s">
        <v>15</v>
      </c>
      <c r="F15" s="66">
        <v>4.9690000000000003</v>
      </c>
      <c r="G15" s="66">
        <v>7.5286</v>
      </c>
      <c r="H15" s="66">
        <v>26.623999999999999</v>
      </c>
      <c r="I15" s="66">
        <v>60.878399999999999</v>
      </c>
      <c r="J15" s="66"/>
      <c r="K15" s="66">
        <f t="shared" si="0"/>
        <v>39.759633849699142</v>
      </c>
      <c r="L15" s="66">
        <f t="shared" si="1"/>
        <v>30.426594013421351</v>
      </c>
      <c r="M15" s="66">
        <f t="shared" si="2"/>
        <v>31.593</v>
      </c>
    </row>
    <row r="16" spans="3:13">
      <c r="C16" s="130"/>
      <c r="D16" s="125" t="s">
        <v>53</v>
      </c>
      <c r="E16" t="s">
        <v>1</v>
      </c>
      <c r="F16" s="88">
        <v>3.8332000000000002</v>
      </c>
      <c r="G16" s="88">
        <v>3.5036999999999998</v>
      </c>
      <c r="H16" s="88">
        <v>32.301400000000001</v>
      </c>
      <c r="I16" s="88">
        <v>60.361600000000003</v>
      </c>
      <c r="J16" s="88"/>
      <c r="K16" s="88">
        <f t="shared" si="0"/>
        <v>52.245498780138753</v>
      </c>
      <c r="L16" s="88">
        <f t="shared" si="1"/>
        <v>34.859005212436465</v>
      </c>
      <c r="M16" s="88">
        <f>F16+H16</f>
        <v>36.134599999999999</v>
      </c>
    </row>
    <row r="17" spans="3:13">
      <c r="C17" s="130"/>
      <c r="D17" s="125"/>
      <c r="E17" t="s">
        <v>2</v>
      </c>
      <c r="F17" s="88">
        <v>5.0692000000000004</v>
      </c>
      <c r="G17" s="88">
        <v>1.9699</v>
      </c>
      <c r="H17" s="88">
        <v>41.419400000000003</v>
      </c>
      <c r="I17" s="88">
        <v>51.541499999999999</v>
      </c>
      <c r="J17" s="88"/>
      <c r="K17" s="88">
        <f t="shared" si="0"/>
        <v>72.01488826696594</v>
      </c>
      <c r="L17" s="88">
        <f t="shared" si="1"/>
        <v>44.555721814225123</v>
      </c>
      <c r="M17" s="88">
        <f t="shared" ref="M17:M30" si="3">F17+H17</f>
        <v>46.488600000000005</v>
      </c>
    </row>
    <row r="18" spans="3:13">
      <c r="C18" s="130"/>
      <c r="D18" s="125"/>
      <c r="E18" t="s">
        <v>15</v>
      </c>
      <c r="F18" s="88">
        <v>4.5001460179722805</v>
      </c>
      <c r="G18" s="88">
        <v>2.6761067653829653</v>
      </c>
      <c r="H18" s="88">
        <v>37.221384303792163</v>
      </c>
      <c r="I18" s="88">
        <v>55.602362912852591</v>
      </c>
      <c r="J18" s="88"/>
      <c r="K18" s="88">
        <f t="shared" si="0"/>
        <v>62.708855914468565</v>
      </c>
      <c r="L18" s="88">
        <f t="shared" si="1"/>
        <v>40.098989127124774</v>
      </c>
      <c r="M18" s="88">
        <f t="shared" si="3"/>
        <v>41.721530321764448</v>
      </c>
    </row>
    <row r="19" spans="3:13">
      <c r="C19" s="130" t="s">
        <v>5</v>
      </c>
      <c r="D19" s="125" t="s">
        <v>35</v>
      </c>
      <c r="E19" t="s">
        <v>1</v>
      </c>
      <c r="F19" s="67">
        <v>5.4698000000000002</v>
      </c>
      <c r="G19" s="67">
        <v>9.7827999999999999</v>
      </c>
      <c r="H19" s="67">
        <v>22.220300000000002</v>
      </c>
      <c r="I19" s="67">
        <v>62.527200000000001</v>
      </c>
      <c r="J19" s="67"/>
      <c r="K19" s="67">
        <f t="shared" si="0"/>
        <v>35.8614269042655</v>
      </c>
      <c r="L19" s="67">
        <f t="shared" si="1"/>
        <v>26.21941650196171</v>
      </c>
      <c r="M19" s="67">
        <f t="shared" si="3"/>
        <v>27.690100000000001</v>
      </c>
    </row>
    <row r="20" spans="3:13">
      <c r="C20" s="130"/>
      <c r="D20" s="125"/>
      <c r="E20" t="s">
        <v>2</v>
      </c>
      <c r="F20" s="67">
        <v>6.0945</v>
      </c>
      <c r="G20" s="67">
        <v>11.607200000000001</v>
      </c>
      <c r="H20" s="67">
        <v>26.089300000000001</v>
      </c>
      <c r="I20" s="67">
        <v>56.209000000000003</v>
      </c>
      <c r="J20" s="67"/>
      <c r="K20" s="67">
        <f t="shared" si="0"/>
        <v>34.428896659642859</v>
      </c>
      <c r="L20" s="67">
        <f t="shared" si="1"/>
        <v>31.700897831425436</v>
      </c>
      <c r="M20" s="67">
        <f t="shared" si="3"/>
        <v>32.183800000000005</v>
      </c>
    </row>
    <row r="21" spans="3:13">
      <c r="C21" s="130"/>
      <c r="D21" s="125"/>
      <c r="E21" t="s">
        <v>15</v>
      </c>
      <c r="F21" s="67">
        <v>5.7979000000000003</v>
      </c>
      <c r="G21" s="67">
        <v>10.741</v>
      </c>
      <c r="H21" s="67">
        <v>24.252400000000002</v>
      </c>
      <c r="I21" s="67">
        <v>59.2087</v>
      </c>
      <c r="J21" s="67"/>
      <c r="K21" s="67">
        <f t="shared" si="0"/>
        <v>35.056140372092472</v>
      </c>
      <c r="L21" s="67">
        <f t="shared" si="1"/>
        <v>29.058327771860185</v>
      </c>
      <c r="M21" s="67">
        <f t="shared" si="3"/>
        <v>30.0503</v>
      </c>
    </row>
    <row r="22" spans="3:13">
      <c r="C22" s="130"/>
      <c r="D22" s="125" t="s">
        <v>53</v>
      </c>
      <c r="E22" t="s">
        <v>1</v>
      </c>
      <c r="F22" s="89">
        <v>3.3702999999999999</v>
      </c>
      <c r="G22" s="89">
        <v>4.3990999999999998</v>
      </c>
      <c r="H22" s="89">
        <v>30.391100000000002</v>
      </c>
      <c r="I22" s="89">
        <v>61.839500000000001</v>
      </c>
      <c r="J22" s="89"/>
      <c r="K22" s="89">
        <f t="shared" si="0"/>
        <v>43.379154117435064</v>
      </c>
      <c r="L22" s="89">
        <f t="shared" si="1"/>
        <v>32.951211420070997</v>
      </c>
      <c r="M22" s="89">
        <f t="shared" si="3"/>
        <v>33.761400000000002</v>
      </c>
    </row>
    <row r="23" spans="3:13">
      <c r="C23" s="130"/>
      <c r="D23" s="125"/>
      <c r="E23" t="s">
        <v>2</v>
      </c>
      <c r="F23" s="89">
        <v>7.0849000000000002</v>
      </c>
      <c r="G23" s="89">
        <v>2.8231000000000002</v>
      </c>
      <c r="H23" s="89">
        <v>46.378</v>
      </c>
      <c r="I23" s="89">
        <v>43.713999999999999</v>
      </c>
      <c r="J23" s="89"/>
      <c r="K23" s="89">
        <f t="shared" si="0"/>
        <v>71.506863140896243</v>
      </c>
      <c r="L23" s="89">
        <f t="shared" si="1"/>
        <v>51.478488656040497</v>
      </c>
      <c r="M23" s="89">
        <f t="shared" si="3"/>
        <v>53.462899999999998</v>
      </c>
    </row>
    <row r="24" spans="3:13">
      <c r="C24" s="130"/>
      <c r="D24" s="125"/>
      <c r="E24" t="s">
        <v>15</v>
      </c>
      <c r="F24" s="89">
        <v>5.3212766757105143</v>
      </c>
      <c r="G24" s="89">
        <v>3.5713632711437606</v>
      </c>
      <c r="H24" s="89">
        <v>38.787770591682978</v>
      </c>
      <c r="I24" s="89">
        <v>52.319589461462748</v>
      </c>
      <c r="J24" s="89"/>
      <c r="K24" s="89">
        <f t="shared" si="0"/>
        <v>59.839110854734301</v>
      </c>
      <c r="L24" s="89">
        <f t="shared" si="1"/>
        <v>42.573696097721282</v>
      </c>
      <c r="M24" s="89">
        <f t="shared" si="3"/>
        <v>44.109047267393493</v>
      </c>
    </row>
    <row r="25" spans="3:13">
      <c r="C25" s="130" t="s">
        <v>3</v>
      </c>
      <c r="D25" s="125" t="s">
        <v>35</v>
      </c>
      <c r="E25" t="s">
        <v>1</v>
      </c>
      <c r="F25" s="68">
        <v>16.315799999999999</v>
      </c>
      <c r="G25" s="68">
        <v>32.807099999999998</v>
      </c>
      <c r="H25" s="68">
        <v>14.6196</v>
      </c>
      <c r="I25" s="68">
        <v>36.2575</v>
      </c>
      <c r="J25" s="68"/>
      <c r="K25" s="68">
        <f t="shared" si="0"/>
        <v>33.214244273037622</v>
      </c>
      <c r="L25" s="68">
        <f t="shared" si="1"/>
        <v>28.735128377993245</v>
      </c>
      <c r="M25" s="68">
        <f t="shared" si="3"/>
        <v>30.935400000000001</v>
      </c>
    </row>
    <row r="26" spans="3:13">
      <c r="C26" s="130"/>
      <c r="D26" s="125"/>
      <c r="E26" t="s">
        <v>2</v>
      </c>
      <c r="F26" s="68">
        <v>19.480699999999999</v>
      </c>
      <c r="G26" s="68">
        <v>31.543500000000002</v>
      </c>
      <c r="H26" s="68">
        <v>16.629200000000001</v>
      </c>
      <c r="I26" s="68">
        <v>32.346699999999998</v>
      </c>
      <c r="J26" s="68"/>
      <c r="K26" s="68">
        <f t="shared" si="0"/>
        <v>38.179334511859075</v>
      </c>
      <c r="L26" s="68">
        <f t="shared" si="1"/>
        <v>33.953842604219631</v>
      </c>
      <c r="M26" s="68">
        <f t="shared" si="3"/>
        <v>36.109899999999996</v>
      </c>
    </row>
    <row r="27" spans="3:13">
      <c r="C27" s="130"/>
      <c r="D27" s="125"/>
      <c r="E27" t="s">
        <v>15</v>
      </c>
      <c r="F27" s="68">
        <v>17.9863</v>
      </c>
      <c r="G27" s="68">
        <v>32.140099999999997</v>
      </c>
      <c r="H27" s="68">
        <v>15.680300000000001</v>
      </c>
      <c r="I27" s="68">
        <v>34.193199999999997</v>
      </c>
      <c r="J27" s="68"/>
      <c r="K27" s="68">
        <f t="shared" si="0"/>
        <v>35.881890580612215</v>
      </c>
      <c r="L27" s="68">
        <f t="shared" si="1"/>
        <v>31.440143563214932</v>
      </c>
      <c r="M27" s="68">
        <f t="shared" si="3"/>
        <v>33.666600000000003</v>
      </c>
    </row>
    <row r="28" spans="3:13">
      <c r="C28" s="130"/>
      <c r="D28" s="125" t="s">
        <v>53</v>
      </c>
      <c r="E28" t="s">
        <v>1</v>
      </c>
      <c r="F28" s="90">
        <v>16.4377</v>
      </c>
      <c r="G28" s="90">
        <v>20.016999999999999</v>
      </c>
      <c r="H28" s="90">
        <v>22.6435</v>
      </c>
      <c r="I28" s="90">
        <v>40.901899999999998</v>
      </c>
      <c r="J28" s="90"/>
      <c r="K28" s="90">
        <f t="shared" si="0"/>
        <v>45.090756473102232</v>
      </c>
      <c r="L28" s="90">
        <f t="shared" si="1"/>
        <v>35.633578512370683</v>
      </c>
      <c r="M28" s="90">
        <f t="shared" si="3"/>
        <v>39.081199999999995</v>
      </c>
    </row>
    <row r="29" spans="3:13">
      <c r="C29" s="130"/>
      <c r="D29" s="125"/>
      <c r="E29" t="s">
        <v>2</v>
      </c>
      <c r="F29" s="90">
        <v>29.221499999999999</v>
      </c>
      <c r="G29" s="90">
        <v>8.9065999999999992</v>
      </c>
      <c r="H29" s="90">
        <v>38.131799999999998</v>
      </c>
      <c r="I29" s="90">
        <v>23.740100000000002</v>
      </c>
      <c r="J29" s="90"/>
      <c r="K29" s="90">
        <f t="shared" si="0"/>
        <v>76.640325639095579</v>
      </c>
      <c r="L29" s="90">
        <f t="shared" si="1"/>
        <v>61.63023925239083</v>
      </c>
      <c r="M29" s="90">
        <f t="shared" si="3"/>
        <v>67.35329999999999</v>
      </c>
    </row>
    <row r="30" spans="3:13">
      <c r="C30" s="130"/>
      <c r="D30" s="125"/>
      <c r="E30" t="s">
        <v>15</v>
      </c>
      <c r="F30" s="90">
        <v>23.185357228135164</v>
      </c>
      <c r="G30" s="90">
        <v>14.152601353905352</v>
      </c>
      <c r="H30" s="90">
        <v>30.818648784154206</v>
      </c>
      <c r="I30" s="90">
        <v>31.843392633805276</v>
      </c>
      <c r="J30" s="90"/>
      <c r="K30" s="90">
        <f t="shared" si="0"/>
        <v>62.095942329550056</v>
      </c>
      <c r="L30" s="90">
        <f t="shared" si="1"/>
        <v>49.182324876063348</v>
      </c>
      <c r="M30" s="90">
        <f t="shared" si="3"/>
        <v>54.004006012289366</v>
      </c>
    </row>
    <row r="33" spans="3:12">
      <c r="D33" s="110" t="s">
        <v>124</v>
      </c>
      <c r="E33" s="5" t="s">
        <v>125</v>
      </c>
    </row>
    <row r="34" spans="3:12">
      <c r="D34" s="5"/>
    </row>
    <row r="35" spans="3:12">
      <c r="J35" s="129" t="s">
        <v>102</v>
      </c>
      <c r="K35" s="129"/>
      <c r="L35" s="129"/>
    </row>
    <row r="36" spans="3:12" ht="56">
      <c r="C36" s="75"/>
      <c r="D36" s="76"/>
      <c r="E36" s="70" t="s">
        <v>103</v>
      </c>
      <c r="F36" s="70" t="s">
        <v>37</v>
      </c>
      <c r="G36" s="70" t="s">
        <v>38</v>
      </c>
      <c r="H36" s="70" t="s">
        <v>39</v>
      </c>
      <c r="J36" s="71" t="s">
        <v>11</v>
      </c>
      <c r="K36" s="71" t="s">
        <v>46</v>
      </c>
      <c r="L36" s="72" t="s">
        <v>15</v>
      </c>
    </row>
    <row r="37" spans="3:12">
      <c r="C37" s="114" t="s">
        <v>4</v>
      </c>
      <c r="D37" s="7" t="s">
        <v>35</v>
      </c>
      <c r="E37" s="77">
        <v>23.242799999999999</v>
      </c>
      <c r="F37" s="77">
        <v>4.5606999999999998</v>
      </c>
      <c r="G37" s="77">
        <v>57.485500000000002</v>
      </c>
      <c r="H37" s="77">
        <v>14.711</v>
      </c>
      <c r="J37" s="81">
        <v>0.83596669484057762</v>
      </c>
      <c r="K37" s="81">
        <v>0.79623665967186774</v>
      </c>
      <c r="L37" s="77">
        <v>80.728300000000004</v>
      </c>
    </row>
    <row r="38" spans="3:12">
      <c r="C38" s="115"/>
      <c r="D38" s="22" t="s">
        <v>53</v>
      </c>
      <c r="E38" s="78">
        <v>18.727</v>
      </c>
      <c r="F38" s="78">
        <v>0.63270000000000004</v>
      </c>
      <c r="G38" s="78">
        <v>74.047499999999999</v>
      </c>
      <c r="H38" s="78">
        <v>6.5928000000000004</v>
      </c>
      <c r="J38" s="82">
        <v>0.96731870845106072</v>
      </c>
      <c r="K38" s="82">
        <v>0.91824435176952468</v>
      </c>
      <c r="L38" s="78">
        <v>92.774500000000003</v>
      </c>
    </row>
    <row r="39" spans="3:12">
      <c r="C39" s="114" t="s">
        <v>5</v>
      </c>
      <c r="D39" s="7" t="s">
        <v>35</v>
      </c>
      <c r="E39" s="79">
        <v>21.970700000000001</v>
      </c>
      <c r="F39" s="79">
        <v>7.4226999999999999</v>
      </c>
      <c r="G39" s="79">
        <v>47.813400000000001</v>
      </c>
      <c r="H39" s="79">
        <v>22.793199999999999</v>
      </c>
      <c r="J39" s="83">
        <v>0.7474705205930583</v>
      </c>
      <c r="K39" s="83">
        <v>0.6771803202533474</v>
      </c>
      <c r="L39" s="79">
        <v>69.784099999999995</v>
      </c>
    </row>
    <row r="40" spans="3:12">
      <c r="C40" s="115"/>
      <c r="D40" s="22" t="s">
        <v>53</v>
      </c>
      <c r="E40" s="80">
        <v>18.277100000000001</v>
      </c>
      <c r="F40" s="80">
        <v>1.1363000000000001</v>
      </c>
      <c r="G40" s="80">
        <v>70.578100000000006</v>
      </c>
      <c r="H40" s="80">
        <v>10.0085</v>
      </c>
      <c r="J40" s="84">
        <v>0.94146826418865326</v>
      </c>
      <c r="K40" s="84">
        <v>0.87580441413336707</v>
      </c>
      <c r="L40" s="80">
        <v>88.855200000000011</v>
      </c>
    </row>
    <row r="41" spans="3:12">
      <c r="C41" s="118" t="s">
        <v>3</v>
      </c>
      <c r="D41" s="8" t="s">
        <v>35</v>
      </c>
      <c r="E41" s="73">
        <v>50.135199999999998</v>
      </c>
      <c r="F41" s="73">
        <v>16.438400000000001</v>
      </c>
      <c r="G41" s="73">
        <v>23.589600000000001</v>
      </c>
      <c r="H41" s="73">
        <v>9.8367000000000004</v>
      </c>
      <c r="J41" s="85">
        <v>0.75307929870098655</v>
      </c>
      <c r="K41" s="85">
        <v>0.70571974762387712</v>
      </c>
      <c r="L41" s="86">
        <v>73.724800000000002</v>
      </c>
    </row>
    <row r="42" spans="3:12">
      <c r="C42" s="115"/>
      <c r="D42" s="22" t="s">
        <v>53</v>
      </c>
      <c r="E42" s="74">
        <v>53.645699999999998</v>
      </c>
      <c r="F42" s="74">
        <v>2.6071</v>
      </c>
      <c r="G42" s="74">
        <v>39.9617</v>
      </c>
      <c r="H42" s="74">
        <v>3.7856000000000001</v>
      </c>
      <c r="J42" s="87">
        <v>0.95365386256328566</v>
      </c>
      <c r="K42" s="87">
        <v>0.91346665965671014</v>
      </c>
      <c r="L42" s="74">
        <v>93.607399999999998</v>
      </c>
    </row>
  </sheetData>
  <mergeCells count="14">
    <mergeCell ref="C39:C40"/>
    <mergeCell ref="C41:C42"/>
    <mergeCell ref="J35:L35"/>
    <mergeCell ref="K11:M11"/>
    <mergeCell ref="D13:D15"/>
    <mergeCell ref="D16:D18"/>
    <mergeCell ref="C13:C18"/>
    <mergeCell ref="C37:C38"/>
    <mergeCell ref="C19:C24"/>
    <mergeCell ref="D19:D21"/>
    <mergeCell ref="D22:D24"/>
    <mergeCell ref="C25:C30"/>
    <mergeCell ref="D25:D27"/>
    <mergeCell ref="D28:D30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A2" sqref="A2:B2"/>
    </sheetView>
  </sheetViews>
  <sheetFormatPr baseColWidth="10" defaultColWidth="8.83203125" defaultRowHeight="14" x14ac:dyDescent="0"/>
  <cols>
    <col min="2" max="2" width="34.6640625" customWidth="1"/>
  </cols>
  <sheetData>
    <row r="2" spans="1:8">
      <c r="A2" s="32" t="s">
        <v>105</v>
      </c>
      <c r="B2" s="5" t="s">
        <v>106</v>
      </c>
    </row>
    <row r="3" spans="1:8">
      <c r="A3" s="5" t="s">
        <v>4</v>
      </c>
    </row>
    <row r="4" spans="1:8">
      <c r="A4" s="5" t="s">
        <v>1</v>
      </c>
      <c r="B4" s="120" t="s">
        <v>35</v>
      </c>
      <c r="C4" s="122" t="s">
        <v>104</v>
      </c>
      <c r="D4" s="123"/>
      <c r="E4" s="123"/>
      <c r="F4" s="124"/>
      <c r="G4" s="132" t="s">
        <v>15</v>
      </c>
    </row>
    <row r="5" spans="1:8" ht="56">
      <c r="B5" s="131"/>
      <c r="C5" s="99" t="s">
        <v>36</v>
      </c>
      <c r="D5" s="99" t="s">
        <v>37</v>
      </c>
      <c r="E5" s="99" t="s">
        <v>38</v>
      </c>
      <c r="F5" s="99" t="s">
        <v>39</v>
      </c>
      <c r="G5" s="133"/>
    </row>
    <row r="6" spans="1:8">
      <c r="B6" s="97" t="s">
        <v>36</v>
      </c>
      <c r="C6" s="93">
        <v>3.2</v>
      </c>
      <c r="D6" s="47">
        <v>0.3</v>
      </c>
      <c r="E6" s="47">
        <v>1.1000000000000001</v>
      </c>
      <c r="F6" s="47">
        <v>0.6</v>
      </c>
      <c r="G6" s="102">
        <v>5.2</v>
      </c>
      <c r="H6" s="36">
        <f>(C6+D6)/G6</f>
        <v>0.67307692307692302</v>
      </c>
    </row>
    <row r="7" spans="1:8">
      <c r="B7" s="98" t="s">
        <v>37</v>
      </c>
      <c r="C7" s="48">
        <v>0.5</v>
      </c>
      <c r="D7" s="94">
        <v>2.9</v>
      </c>
      <c r="E7" s="48">
        <v>1.8</v>
      </c>
      <c r="F7" s="48">
        <v>2.4</v>
      </c>
      <c r="G7" s="103">
        <v>7.6</v>
      </c>
      <c r="H7" s="36">
        <f>(C7+D7)/G7</f>
        <v>0.44736842105263158</v>
      </c>
    </row>
    <row r="8" spans="1:8">
      <c r="B8" s="98" t="s">
        <v>38</v>
      </c>
      <c r="C8" s="48">
        <v>0.1</v>
      </c>
      <c r="D8" s="48">
        <v>0.1</v>
      </c>
      <c r="E8" s="94">
        <v>22.1</v>
      </c>
      <c r="F8" s="48">
        <v>3.3</v>
      </c>
      <c r="G8" s="103">
        <v>25.5</v>
      </c>
    </row>
    <row r="9" spans="1:8">
      <c r="B9" s="100" t="s">
        <v>39</v>
      </c>
      <c r="C9" s="50">
        <v>0.1</v>
      </c>
      <c r="D9" s="50">
        <v>0.2</v>
      </c>
      <c r="E9" s="50">
        <v>7.4</v>
      </c>
      <c r="F9" s="95">
        <v>54</v>
      </c>
      <c r="G9" s="104">
        <v>61.7</v>
      </c>
      <c r="H9" s="36">
        <f>E9/G9</f>
        <v>0.11993517017828201</v>
      </c>
    </row>
    <row r="10" spans="1:8">
      <c r="B10" s="101" t="s">
        <v>15</v>
      </c>
      <c r="C10" s="106">
        <v>3.8</v>
      </c>
      <c r="D10" s="106">
        <v>3.5</v>
      </c>
      <c r="E10" s="106">
        <v>32.299999999999997</v>
      </c>
      <c r="F10" s="107">
        <v>60.4</v>
      </c>
      <c r="G10" s="105">
        <v>100</v>
      </c>
    </row>
    <row r="11" spans="1:8">
      <c r="A11" s="5" t="s">
        <v>2</v>
      </c>
      <c r="B11" s="120" t="s">
        <v>35</v>
      </c>
      <c r="C11" s="122" t="s">
        <v>104</v>
      </c>
      <c r="D11" s="123"/>
      <c r="E11" s="123"/>
      <c r="F11" s="124"/>
      <c r="G11" s="132" t="s">
        <v>15</v>
      </c>
    </row>
    <row r="12" spans="1:8" ht="56">
      <c r="B12" s="131"/>
      <c r="C12" s="99" t="s">
        <v>36</v>
      </c>
      <c r="D12" s="99" t="s">
        <v>37</v>
      </c>
      <c r="E12" s="99" t="s">
        <v>38</v>
      </c>
      <c r="F12" s="99" t="s">
        <v>39</v>
      </c>
      <c r="G12" s="133"/>
    </row>
    <row r="13" spans="1:8">
      <c r="B13" s="97" t="s">
        <v>36</v>
      </c>
      <c r="C13" s="93">
        <v>3.2</v>
      </c>
      <c r="D13" s="47">
        <v>0.2</v>
      </c>
      <c r="E13" s="47">
        <v>1</v>
      </c>
      <c r="F13" s="47">
        <v>0.4</v>
      </c>
      <c r="G13" s="102">
        <v>4.8</v>
      </c>
      <c r="H13" s="36">
        <f>(C13+D13)/G13</f>
        <v>0.70833333333333348</v>
      </c>
    </row>
    <row r="14" spans="1:8">
      <c r="B14" s="98" t="s">
        <v>37</v>
      </c>
      <c r="C14" s="48">
        <v>1.5</v>
      </c>
      <c r="D14" s="94">
        <v>1.6</v>
      </c>
      <c r="E14" s="48">
        <v>2.2000000000000002</v>
      </c>
      <c r="F14" s="48">
        <v>2.1</v>
      </c>
      <c r="G14" s="103">
        <v>7.5</v>
      </c>
      <c r="H14" s="36">
        <f>(C14+D14)/G14</f>
        <v>0.41333333333333333</v>
      </c>
    </row>
    <row r="15" spans="1:8">
      <c r="B15" s="98" t="s">
        <v>38</v>
      </c>
      <c r="C15" s="48">
        <v>0.1</v>
      </c>
      <c r="D15" s="48">
        <v>0</v>
      </c>
      <c r="E15" s="94">
        <v>25.4</v>
      </c>
      <c r="F15" s="48">
        <v>2</v>
      </c>
      <c r="G15" s="103">
        <v>27.5</v>
      </c>
    </row>
    <row r="16" spans="1:8">
      <c r="B16" s="100" t="s">
        <v>39</v>
      </c>
      <c r="C16" s="50">
        <v>0.3</v>
      </c>
      <c r="D16" s="50">
        <v>0.1</v>
      </c>
      <c r="E16" s="50">
        <v>12.8</v>
      </c>
      <c r="F16" s="95">
        <v>47</v>
      </c>
      <c r="G16" s="104">
        <v>60.2</v>
      </c>
      <c r="H16" s="36">
        <f>E16/G16</f>
        <v>0.21262458471760798</v>
      </c>
    </row>
    <row r="17" spans="2:7">
      <c r="B17" s="101" t="s">
        <v>15</v>
      </c>
      <c r="C17" s="106">
        <v>5.0999999999999996</v>
      </c>
      <c r="D17" s="106">
        <v>2</v>
      </c>
      <c r="E17" s="106">
        <v>41.4</v>
      </c>
      <c r="F17" s="107">
        <v>51.5</v>
      </c>
      <c r="G17" s="105">
        <v>100</v>
      </c>
    </row>
    <row r="18" spans="2:7">
      <c r="B18" s="91"/>
      <c r="C18" s="92"/>
      <c r="D18" s="92"/>
      <c r="E18" s="92"/>
      <c r="F18" s="96"/>
      <c r="G18" s="92"/>
    </row>
  </sheetData>
  <mergeCells count="6">
    <mergeCell ref="B4:B5"/>
    <mergeCell ref="C4:F4"/>
    <mergeCell ref="G4:G5"/>
    <mergeCell ref="B11:B12"/>
    <mergeCell ref="C11:F11"/>
    <mergeCell ref="G11:G1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B3" sqref="A3:B3"/>
    </sheetView>
  </sheetViews>
  <sheetFormatPr baseColWidth="10" defaultColWidth="8.83203125" defaultRowHeight="14" x14ac:dyDescent="0"/>
  <cols>
    <col min="2" max="2" width="34.6640625" customWidth="1"/>
  </cols>
  <sheetData>
    <row r="3" spans="1:8">
      <c r="A3" s="32" t="s">
        <v>108</v>
      </c>
      <c r="B3" s="5" t="s">
        <v>106</v>
      </c>
      <c r="C3" s="92"/>
      <c r="D3" s="92"/>
      <c r="E3" s="92"/>
      <c r="F3" s="96"/>
      <c r="G3" s="92"/>
    </row>
    <row r="4" spans="1:8">
      <c r="A4" s="5" t="s">
        <v>5</v>
      </c>
      <c r="B4" s="52"/>
      <c r="C4" s="52"/>
      <c r="D4" s="52"/>
      <c r="E4" s="52"/>
      <c r="F4" s="52"/>
      <c r="G4" s="52"/>
    </row>
    <row r="5" spans="1:8">
      <c r="A5" s="5" t="s">
        <v>1</v>
      </c>
      <c r="B5" s="120" t="s">
        <v>35</v>
      </c>
      <c r="C5" s="122" t="s">
        <v>104</v>
      </c>
      <c r="D5" s="123"/>
      <c r="E5" s="123"/>
      <c r="F5" s="124"/>
      <c r="G5" s="132" t="s">
        <v>15</v>
      </c>
    </row>
    <row r="6" spans="1:8" ht="56">
      <c r="B6" s="131"/>
      <c r="C6" s="99" t="s">
        <v>36</v>
      </c>
      <c r="D6" s="99" t="s">
        <v>37</v>
      </c>
      <c r="E6" s="99" t="s">
        <v>38</v>
      </c>
      <c r="F6" s="99" t="s">
        <v>39</v>
      </c>
      <c r="G6" s="133"/>
    </row>
    <row r="7" spans="1:8">
      <c r="B7" s="97" t="s">
        <v>36</v>
      </c>
      <c r="C7" s="93">
        <v>2.2999999999999998</v>
      </c>
      <c r="D7" s="47">
        <v>0.6</v>
      </c>
      <c r="E7" s="47">
        <v>1.4</v>
      </c>
      <c r="F7" s="47">
        <v>1.1000000000000001</v>
      </c>
      <c r="G7" s="102">
        <v>5.5</v>
      </c>
      <c r="H7" s="36">
        <f>(C7+D7)/G7</f>
        <v>0.52727272727272723</v>
      </c>
    </row>
    <row r="8" spans="1:8">
      <c r="B8" s="98" t="s">
        <v>37</v>
      </c>
      <c r="C8" s="48">
        <v>0.7</v>
      </c>
      <c r="D8" s="94">
        <v>3</v>
      </c>
      <c r="E8" s="48">
        <v>1.8</v>
      </c>
      <c r="F8" s="48">
        <v>4.4000000000000004</v>
      </c>
      <c r="G8" s="103">
        <v>9.8000000000000007</v>
      </c>
      <c r="H8" s="36">
        <f>(C8+D8)/G8</f>
        <v>0.37755102040816324</v>
      </c>
    </row>
    <row r="9" spans="1:8">
      <c r="B9" s="98" t="s">
        <v>38</v>
      </c>
      <c r="C9" s="48">
        <v>0.2</v>
      </c>
      <c r="D9" s="48">
        <v>0.1</v>
      </c>
      <c r="E9" s="94">
        <v>17.3</v>
      </c>
      <c r="F9" s="48">
        <v>4.5999999999999996</v>
      </c>
      <c r="G9" s="103">
        <v>22.2</v>
      </c>
    </row>
    <row r="10" spans="1:8">
      <c r="B10" s="100" t="s">
        <v>39</v>
      </c>
      <c r="C10" s="50">
        <v>0.2</v>
      </c>
      <c r="D10" s="50">
        <v>0.7</v>
      </c>
      <c r="E10" s="50">
        <v>9.9</v>
      </c>
      <c r="F10" s="95">
        <v>51.8</v>
      </c>
      <c r="G10" s="104">
        <v>62.5</v>
      </c>
      <c r="H10" s="36">
        <f>E10/G10</f>
        <v>0.15840000000000001</v>
      </c>
    </row>
    <row r="11" spans="1:8">
      <c r="B11" s="101" t="s">
        <v>15</v>
      </c>
      <c r="C11" s="106">
        <v>3.4</v>
      </c>
      <c r="D11" s="106">
        <v>4.4000000000000004</v>
      </c>
      <c r="E11" s="106">
        <v>30.4</v>
      </c>
      <c r="F11" s="107">
        <v>61.8</v>
      </c>
      <c r="G11" s="105">
        <v>100</v>
      </c>
    </row>
    <row r="12" spans="1:8">
      <c r="A12" s="5" t="s">
        <v>2</v>
      </c>
      <c r="B12" s="120" t="s">
        <v>35</v>
      </c>
      <c r="C12" s="122" t="s">
        <v>104</v>
      </c>
      <c r="D12" s="123"/>
      <c r="E12" s="123"/>
      <c r="F12" s="124"/>
      <c r="G12" s="132" t="s">
        <v>15</v>
      </c>
    </row>
    <row r="13" spans="1:8" ht="56">
      <c r="B13" s="131"/>
      <c r="C13" s="99" t="s">
        <v>36</v>
      </c>
      <c r="D13" s="99" t="s">
        <v>37</v>
      </c>
      <c r="E13" s="99" t="s">
        <v>38</v>
      </c>
      <c r="F13" s="99" t="s">
        <v>39</v>
      </c>
      <c r="G13" s="133"/>
    </row>
    <row r="14" spans="1:8">
      <c r="B14" s="97" t="s">
        <v>36</v>
      </c>
      <c r="C14" s="93">
        <v>3.9</v>
      </c>
      <c r="D14" s="47">
        <v>0.2</v>
      </c>
      <c r="E14" s="47">
        <v>1.3</v>
      </c>
      <c r="F14" s="47">
        <v>0.7</v>
      </c>
      <c r="G14" s="102">
        <v>6.1</v>
      </c>
      <c r="H14" s="36">
        <f>(C14+D14)/G14</f>
        <v>0.67213114754098358</v>
      </c>
    </row>
    <row r="15" spans="1:8">
      <c r="B15" s="98" t="s">
        <v>37</v>
      </c>
      <c r="C15" s="48">
        <v>2.2000000000000002</v>
      </c>
      <c r="D15" s="94">
        <v>2.2000000000000002</v>
      </c>
      <c r="E15" s="48">
        <v>3.8</v>
      </c>
      <c r="F15" s="48">
        <v>3.4</v>
      </c>
      <c r="G15" s="103">
        <v>11.6</v>
      </c>
      <c r="H15" s="36">
        <f>(C15+D15)/G15</f>
        <v>0.37931034482758624</v>
      </c>
    </row>
    <row r="16" spans="1:8">
      <c r="B16" s="98" t="s">
        <v>38</v>
      </c>
      <c r="C16" s="48">
        <v>0.4</v>
      </c>
      <c r="D16" s="48">
        <v>0.1</v>
      </c>
      <c r="E16" s="94">
        <v>22.6</v>
      </c>
      <c r="F16" s="48">
        <v>3</v>
      </c>
      <c r="G16" s="103">
        <v>26.1</v>
      </c>
    </row>
    <row r="17" spans="1:8">
      <c r="B17" s="100" t="s">
        <v>39</v>
      </c>
      <c r="C17" s="50">
        <v>0.6</v>
      </c>
      <c r="D17" s="50">
        <v>0.3</v>
      </c>
      <c r="E17" s="50">
        <v>18.7</v>
      </c>
      <c r="F17" s="95">
        <v>36.6</v>
      </c>
      <c r="G17" s="104">
        <v>56.2</v>
      </c>
      <c r="H17" s="36">
        <f>E17/G17</f>
        <v>0.33274021352313166</v>
      </c>
    </row>
    <row r="18" spans="1:8">
      <c r="B18" s="101" t="s">
        <v>15</v>
      </c>
      <c r="C18" s="106">
        <v>7.1</v>
      </c>
      <c r="D18" s="106">
        <v>2.8</v>
      </c>
      <c r="E18" s="106">
        <v>46.4</v>
      </c>
      <c r="F18" s="107">
        <v>43.7</v>
      </c>
      <c r="G18" s="105">
        <v>100</v>
      </c>
    </row>
    <row r="19" spans="1:8">
      <c r="A19" s="5"/>
      <c r="B19" s="52"/>
      <c r="C19" s="52"/>
      <c r="D19" s="52"/>
      <c r="E19" s="52"/>
      <c r="F19" s="52"/>
      <c r="G19" s="52"/>
    </row>
  </sheetData>
  <mergeCells count="6">
    <mergeCell ref="B5:B6"/>
    <mergeCell ref="C5:F5"/>
    <mergeCell ref="G5:G6"/>
    <mergeCell ref="B12:B13"/>
    <mergeCell ref="C12:F12"/>
    <mergeCell ref="G12:G1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workbookViewId="0">
      <selection activeCell="J8" sqref="J8"/>
    </sheetView>
  </sheetViews>
  <sheetFormatPr baseColWidth="10" defaultColWidth="8.83203125" defaultRowHeight="14" x14ac:dyDescent="0"/>
  <cols>
    <col min="2" max="2" width="34.6640625" customWidth="1"/>
  </cols>
  <sheetData>
    <row r="3" spans="1:9">
      <c r="A3" s="32" t="s">
        <v>107</v>
      </c>
      <c r="B3" s="5" t="s">
        <v>106</v>
      </c>
      <c r="C3" s="52"/>
      <c r="D3" s="52"/>
      <c r="E3" s="52"/>
      <c r="F3" s="52"/>
      <c r="G3" s="52"/>
    </row>
    <row r="4" spans="1:9">
      <c r="A4" s="5" t="s">
        <v>3</v>
      </c>
      <c r="B4" s="52"/>
      <c r="C4" s="52"/>
      <c r="D4" s="52"/>
      <c r="E4" s="52"/>
      <c r="F4" s="52"/>
      <c r="G4" s="52"/>
    </row>
    <row r="5" spans="1:9">
      <c r="A5" s="5" t="s">
        <v>1</v>
      </c>
      <c r="B5" s="120" t="s">
        <v>35</v>
      </c>
      <c r="C5" s="122" t="s">
        <v>104</v>
      </c>
      <c r="D5" s="123"/>
      <c r="E5" s="123"/>
      <c r="F5" s="124"/>
      <c r="G5" s="132" t="s">
        <v>15</v>
      </c>
    </row>
    <row r="6" spans="1:9" ht="56">
      <c r="B6" s="131"/>
      <c r="C6" s="99" t="s">
        <v>36</v>
      </c>
      <c r="D6" s="99" t="s">
        <v>37</v>
      </c>
      <c r="E6" s="99" t="s">
        <v>38</v>
      </c>
      <c r="F6" s="99" t="s">
        <v>39</v>
      </c>
      <c r="G6" s="133"/>
    </row>
    <row r="7" spans="1:9">
      <c r="B7" s="97" t="s">
        <v>36</v>
      </c>
      <c r="C7" s="93">
        <v>10.15</v>
      </c>
      <c r="D7" s="47">
        <v>2.85</v>
      </c>
      <c r="E7" s="47">
        <v>2.0499999999999998</v>
      </c>
      <c r="F7" s="47">
        <v>1.26</v>
      </c>
      <c r="G7" s="102">
        <v>16.32</v>
      </c>
      <c r="H7" s="36">
        <f>(C7+D7)/G7</f>
        <v>0.79656862745098034</v>
      </c>
    </row>
    <row r="8" spans="1:9">
      <c r="B8" s="98" t="s">
        <v>37</v>
      </c>
      <c r="C8" s="48">
        <v>5.55</v>
      </c>
      <c r="D8" s="94">
        <v>16.22</v>
      </c>
      <c r="E8" s="48">
        <v>2.89</v>
      </c>
      <c r="F8" s="48">
        <v>8.14</v>
      </c>
      <c r="G8" s="103">
        <v>32.81</v>
      </c>
      <c r="H8" s="36">
        <f>(C8+D8)/G8</f>
        <v>0.66351722035964644</v>
      </c>
      <c r="I8" s="36">
        <f>C8/G8</f>
        <v>0.16915574519963425</v>
      </c>
    </row>
    <row r="9" spans="1:9">
      <c r="B9" s="98" t="s">
        <v>38</v>
      </c>
      <c r="C9" s="48">
        <v>0.38</v>
      </c>
      <c r="D9" s="48">
        <v>0.14000000000000001</v>
      </c>
      <c r="E9" s="94">
        <v>11.4</v>
      </c>
      <c r="F9" s="48">
        <v>2.7</v>
      </c>
      <c r="G9" s="103">
        <v>14.62</v>
      </c>
    </row>
    <row r="10" spans="1:9">
      <c r="B10" s="100" t="s">
        <v>39</v>
      </c>
      <c r="C10" s="50">
        <v>0.36</v>
      </c>
      <c r="D10" s="50">
        <v>0.81</v>
      </c>
      <c r="E10" s="50">
        <v>6.29</v>
      </c>
      <c r="F10" s="95">
        <v>28.8</v>
      </c>
      <c r="G10" s="104">
        <v>36.26</v>
      </c>
      <c r="H10" s="36">
        <f>E10/G10</f>
        <v>0.17346938775510204</v>
      </c>
    </row>
    <row r="11" spans="1:9">
      <c r="B11" s="101" t="s">
        <v>15</v>
      </c>
      <c r="C11" s="106">
        <v>16.440000000000001</v>
      </c>
      <c r="D11" s="106">
        <v>20.02</v>
      </c>
      <c r="E11" s="106">
        <v>22.64</v>
      </c>
      <c r="F11" s="107">
        <v>40.9</v>
      </c>
      <c r="G11" s="105">
        <v>100</v>
      </c>
    </row>
    <row r="12" spans="1:9">
      <c r="A12" s="5" t="s">
        <v>2</v>
      </c>
      <c r="B12" s="120" t="s">
        <v>35</v>
      </c>
      <c r="C12" s="122" t="s">
        <v>104</v>
      </c>
      <c r="D12" s="123"/>
      <c r="E12" s="123"/>
      <c r="F12" s="124"/>
      <c r="G12" s="132" t="s">
        <v>15</v>
      </c>
    </row>
    <row r="13" spans="1:9" ht="56">
      <c r="B13" s="131"/>
      <c r="C13" s="99" t="s">
        <v>36</v>
      </c>
      <c r="D13" s="99" t="s">
        <v>37</v>
      </c>
      <c r="E13" s="99" t="s">
        <v>38</v>
      </c>
      <c r="F13" s="99" t="s">
        <v>39</v>
      </c>
      <c r="G13" s="133"/>
    </row>
    <row r="14" spans="1:9">
      <c r="B14" s="97" t="s">
        <v>36</v>
      </c>
      <c r="C14" s="93">
        <v>14.52</v>
      </c>
      <c r="D14" s="47">
        <v>1.48</v>
      </c>
      <c r="E14" s="47">
        <v>2.67</v>
      </c>
      <c r="F14" s="47">
        <v>0.8</v>
      </c>
      <c r="G14" s="102">
        <v>19.48</v>
      </c>
      <c r="H14" s="36">
        <f>(C14+D14)/G14</f>
        <v>0.82135523613963035</v>
      </c>
    </row>
    <row r="15" spans="1:9">
      <c r="B15" s="98" t="s">
        <v>37</v>
      </c>
      <c r="C15" s="48">
        <v>13.33</v>
      </c>
      <c r="D15" s="94">
        <v>7.18</v>
      </c>
      <c r="E15" s="48">
        <v>6.65</v>
      </c>
      <c r="F15" s="48">
        <v>4.38</v>
      </c>
      <c r="G15" s="103">
        <v>31.54</v>
      </c>
      <c r="H15" s="36">
        <f>(C15+D15)/G15</f>
        <v>0.6502853519340519</v>
      </c>
      <c r="I15" s="36">
        <f>C15/G15</f>
        <v>0.42263792010145845</v>
      </c>
    </row>
    <row r="16" spans="1:9">
      <c r="B16" s="98" t="s">
        <v>38</v>
      </c>
      <c r="C16" s="48">
        <v>0.39</v>
      </c>
      <c r="D16" s="48">
        <v>0.06</v>
      </c>
      <c r="E16" s="94">
        <v>14.32</v>
      </c>
      <c r="F16" s="48">
        <v>1.86</v>
      </c>
      <c r="G16" s="103">
        <v>16.63</v>
      </c>
    </row>
    <row r="17" spans="2:8">
      <c r="B17" s="100" t="s">
        <v>39</v>
      </c>
      <c r="C17" s="50">
        <v>0.98</v>
      </c>
      <c r="D17" s="50">
        <v>0.19</v>
      </c>
      <c r="E17" s="50">
        <v>14.49</v>
      </c>
      <c r="F17" s="95">
        <v>16.690000000000001</v>
      </c>
      <c r="G17" s="104">
        <v>32.35</v>
      </c>
      <c r="H17" s="36">
        <f>E17/G17</f>
        <v>0.44791344667697064</v>
      </c>
    </row>
    <row r="18" spans="2:8">
      <c r="B18" s="101" t="s">
        <v>15</v>
      </c>
      <c r="C18" s="106">
        <v>29.22</v>
      </c>
      <c r="D18" s="106">
        <v>8.91</v>
      </c>
      <c r="E18" s="106">
        <v>38.130000000000003</v>
      </c>
      <c r="F18" s="107">
        <v>23.74</v>
      </c>
      <c r="G18" s="105">
        <v>100</v>
      </c>
    </row>
  </sheetData>
  <mergeCells count="6">
    <mergeCell ref="B5:B6"/>
    <mergeCell ref="C5:F5"/>
    <mergeCell ref="G5:G6"/>
    <mergeCell ref="B12:B13"/>
    <mergeCell ref="C12:F12"/>
    <mergeCell ref="G12:G1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O52"/>
  <sheetViews>
    <sheetView workbookViewId="0">
      <selection activeCell="E2" sqref="E2"/>
    </sheetView>
  </sheetViews>
  <sheetFormatPr baseColWidth="10" defaultColWidth="8.83203125" defaultRowHeight="14" x14ac:dyDescent="0"/>
  <sheetData>
    <row r="2" spans="4:15">
      <c r="D2" s="32" t="s">
        <v>126</v>
      </c>
      <c r="E2" s="5" t="s">
        <v>127</v>
      </c>
    </row>
    <row r="4" spans="4:15">
      <c r="D4" s="114" t="s">
        <v>116</v>
      </c>
      <c r="E4" s="137" t="s">
        <v>109</v>
      </c>
      <c r="F4" s="137" t="s">
        <v>110</v>
      </c>
      <c r="G4" s="112" t="s">
        <v>35</v>
      </c>
      <c r="H4" s="112"/>
      <c r="I4" s="112"/>
      <c r="J4" s="112" t="s">
        <v>53</v>
      </c>
      <c r="K4" s="112"/>
      <c r="L4" s="112"/>
    </row>
    <row r="5" spans="4:15">
      <c r="D5" s="115"/>
      <c r="E5" s="137"/>
      <c r="F5" s="137"/>
      <c r="G5" s="15" t="s">
        <v>115</v>
      </c>
      <c r="H5" s="15" t="s">
        <v>111</v>
      </c>
      <c r="I5" s="15" t="s">
        <v>117</v>
      </c>
      <c r="J5" s="15" t="s">
        <v>115</v>
      </c>
      <c r="K5" s="15" t="s">
        <v>111</v>
      </c>
      <c r="L5" s="15" t="s">
        <v>117</v>
      </c>
      <c r="M5" s="8" t="s">
        <v>112</v>
      </c>
      <c r="N5" s="8" t="s">
        <v>111</v>
      </c>
      <c r="O5" s="8" t="s">
        <v>17</v>
      </c>
    </row>
    <row r="6" spans="4:15">
      <c r="D6" s="113" t="s">
        <v>4</v>
      </c>
      <c r="E6" s="136" t="s">
        <v>16</v>
      </c>
      <c r="F6" s="62" t="s">
        <v>1</v>
      </c>
      <c r="G6" s="11"/>
      <c r="H6" s="11"/>
      <c r="I6" s="11">
        <v>58.030999999999999</v>
      </c>
      <c r="J6" s="11"/>
      <c r="K6" s="11"/>
      <c r="L6" s="11">
        <v>62.080999999999996</v>
      </c>
      <c r="O6" s="4">
        <f t="shared" ref="O6:O17" si="0">L6-I6</f>
        <v>4.0499999999999972</v>
      </c>
    </row>
    <row r="7" spans="4:15">
      <c r="D7" s="113"/>
      <c r="E7" s="135"/>
      <c r="F7" s="63" t="s">
        <v>2</v>
      </c>
      <c r="G7" s="11">
        <v>42.853000000000002</v>
      </c>
      <c r="H7" s="11">
        <v>19.21</v>
      </c>
      <c r="I7" s="11">
        <v>62.063000000000002</v>
      </c>
      <c r="J7" s="11">
        <v>55.474999999999994</v>
      </c>
      <c r="K7" s="11">
        <v>24.603000000000002</v>
      </c>
      <c r="L7" s="11">
        <v>80.076999999999998</v>
      </c>
      <c r="M7" s="4">
        <f>J7-G7</f>
        <v>12.621999999999993</v>
      </c>
      <c r="N7" s="4">
        <f>K7-H7</f>
        <v>5.3930000000000007</v>
      </c>
      <c r="O7" s="4">
        <f t="shared" si="0"/>
        <v>18.013999999999996</v>
      </c>
    </row>
    <row r="8" spans="4:15">
      <c r="D8" s="113"/>
      <c r="E8" s="136" t="s">
        <v>74</v>
      </c>
      <c r="F8" s="62" t="s">
        <v>1</v>
      </c>
      <c r="G8" s="11"/>
      <c r="H8" s="11"/>
      <c r="I8" s="11">
        <v>34.802999999999997</v>
      </c>
      <c r="J8" s="11"/>
      <c r="K8" s="11"/>
      <c r="L8" s="11">
        <v>39.129000000000005</v>
      </c>
      <c r="O8" s="4">
        <f t="shared" si="0"/>
        <v>4.3260000000000076</v>
      </c>
    </row>
    <row r="9" spans="4:15">
      <c r="D9" s="113"/>
      <c r="E9" s="135"/>
      <c r="F9" s="63" t="s">
        <v>2</v>
      </c>
      <c r="G9" s="11">
        <v>38.57</v>
      </c>
      <c r="H9" s="11">
        <v>6.4550000000000001</v>
      </c>
      <c r="I9" s="11">
        <v>45.024999999999999</v>
      </c>
      <c r="J9" s="11">
        <v>44.785000000000004</v>
      </c>
      <c r="K9" s="11">
        <v>7.5490000000000004</v>
      </c>
      <c r="L9" s="11">
        <v>52.334000000000003</v>
      </c>
      <c r="M9" s="4">
        <f>J9-G9</f>
        <v>6.2150000000000034</v>
      </c>
      <c r="N9" s="4">
        <f>K9-H9</f>
        <v>1.0940000000000003</v>
      </c>
      <c r="O9" s="4">
        <f t="shared" si="0"/>
        <v>7.3090000000000046</v>
      </c>
    </row>
    <row r="10" spans="4:15">
      <c r="D10" s="113" t="s">
        <v>5</v>
      </c>
      <c r="E10" s="136" t="s">
        <v>16</v>
      </c>
      <c r="F10" s="62" t="s">
        <v>1</v>
      </c>
      <c r="G10" s="11"/>
      <c r="H10" s="11"/>
      <c r="I10" s="11">
        <v>52.891999999999996</v>
      </c>
      <c r="J10" s="11"/>
      <c r="K10" s="11"/>
      <c r="L10" s="11">
        <v>50.158000000000001</v>
      </c>
      <c r="O10" s="4">
        <f t="shared" si="0"/>
        <v>-2.7339999999999947</v>
      </c>
    </row>
    <row r="11" spans="4:15">
      <c r="D11" s="113"/>
      <c r="E11" s="135"/>
      <c r="F11" s="63" t="s">
        <v>2</v>
      </c>
      <c r="G11" s="11">
        <v>58.104999999999997</v>
      </c>
      <c r="H11" s="11">
        <v>12.04</v>
      </c>
      <c r="I11" s="11">
        <v>70.144999999999996</v>
      </c>
      <c r="J11" s="11">
        <v>61.948999999999998</v>
      </c>
      <c r="K11" s="11">
        <v>18.09</v>
      </c>
      <c r="L11" s="11">
        <v>80.039000000000001</v>
      </c>
      <c r="M11" s="4">
        <f>J11-G11</f>
        <v>3.8440000000000012</v>
      </c>
      <c r="N11" s="4">
        <f>K11-H11</f>
        <v>6.0500000000000007</v>
      </c>
      <c r="O11" s="4">
        <f t="shared" si="0"/>
        <v>9.8940000000000055</v>
      </c>
    </row>
    <row r="12" spans="4:15">
      <c r="D12" s="113"/>
      <c r="E12" s="136" t="s">
        <v>74</v>
      </c>
      <c r="F12" s="62" t="s">
        <v>1</v>
      </c>
      <c r="G12" s="11"/>
      <c r="H12" s="11"/>
      <c r="I12" s="11">
        <v>32.439</v>
      </c>
      <c r="J12" s="11"/>
      <c r="K12" s="11"/>
      <c r="L12" s="11">
        <v>37.380000000000003</v>
      </c>
      <c r="O12" s="4">
        <f t="shared" si="0"/>
        <v>4.9410000000000025</v>
      </c>
    </row>
    <row r="13" spans="4:15">
      <c r="D13" s="113"/>
      <c r="E13" s="135"/>
      <c r="F13" s="63" t="s">
        <v>2</v>
      </c>
      <c r="G13" s="11">
        <v>47.994</v>
      </c>
      <c r="H13" s="11">
        <v>4.0670000000000002</v>
      </c>
      <c r="I13" s="11">
        <v>52.059999999999995</v>
      </c>
      <c r="J13" s="11">
        <v>53.634</v>
      </c>
      <c r="K13" s="11">
        <v>6.1879999999999997</v>
      </c>
      <c r="L13" s="11">
        <v>59.821999999999996</v>
      </c>
      <c r="M13" s="4">
        <f>J13-G13</f>
        <v>5.6400000000000006</v>
      </c>
      <c r="N13" s="4">
        <f>K13-H13</f>
        <v>2.1209999999999996</v>
      </c>
      <c r="O13" s="4">
        <f t="shared" si="0"/>
        <v>7.7620000000000005</v>
      </c>
    </row>
    <row r="14" spans="4:15">
      <c r="D14" s="113" t="s">
        <v>3</v>
      </c>
      <c r="E14" s="136" t="s">
        <v>16</v>
      </c>
      <c r="F14" s="62" t="s">
        <v>1</v>
      </c>
      <c r="G14" s="11"/>
      <c r="H14" s="11"/>
      <c r="I14" s="11">
        <v>40.489999999999995</v>
      </c>
      <c r="J14" s="11"/>
      <c r="K14" s="11"/>
      <c r="L14" s="11">
        <v>49.042000000000002</v>
      </c>
      <c r="O14" s="4">
        <f t="shared" si="0"/>
        <v>8.5520000000000067</v>
      </c>
    </row>
    <row r="15" spans="4:15">
      <c r="D15" s="113"/>
      <c r="E15" s="135"/>
      <c r="F15" s="63" t="s">
        <v>2</v>
      </c>
      <c r="G15" s="11">
        <v>51.995999999999995</v>
      </c>
      <c r="H15" s="11">
        <v>12.801000000000002</v>
      </c>
      <c r="I15" s="11">
        <v>64.797000000000011</v>
      </c>
      <c r="J15" s="11">
        <v>61.924999999999997</v>
      </c>
      <c r="K15" s="11">
        <v>18.273</v>
      </c>
      <c r="L15" s="11">
        <v>80.198000000000008</v>
      </c>
      <c r="M15" s="4">
        <f>J15-G15</f>
        <v>9.929000000000002</v>
      </c>
      <c r="N15" s="4">
        <f>K15-H15</f>
        <v>5.4719999999999978</v>
      </c>
      <c r="O15" s="4">
        <f t="shared" si="0"/>
        <v>15.400999999999996</v>
      </c>
    </row>
    <row r="16" spans="4:15">
      <c r="D16" s="113"/>
      <c r="E16" s="134" t="s">
        <v>74</v>
      </c>
      <c r="F16" s="18" t="s">
        <v>1</v>
      </c>
      <c r="G16" s="11"/>
      <c r="H16" s="11"/>
      <c r="I16" s="11">
        <v>35.173999999999999</v>
      </c>
      <c r="J16" s="11"/>
      <c r="K16" s="11"/>
      <c r="L16" s="11">
        <v>40.233999999999995</v>
      </c>
      <c r="O16" s="4">
        <f t="shared" si="0"/>
        <v>5.0599999999999952</v>
      </c>
    </row>
    <row r="17" spans="4:15">
      <c r="D17" s="113"/>
      <c r="E17" s="135"/>
      <c r="F17" s="63" t="s">
        <v>2</v>
      </c>
      <c r="G17" s="14">
        <v>52.591000000000001</v>
      </c>
      <c r="H17" s="14">
        <v>4.5190000000000001</v>
      </c>
      <c r="I17" s="14">
        <v>57.110000000000007</v>
      </c>
      <c r="J17" s="14">
        <v>61.638999999999996</v>
      </c>
      <c r="K17" s="14">
        <v>6.218</v>
      </c>
      <c r="L17" s="14">
        <v>67.85799999999999</v>
      </c>
      <c r="M17" s="4">
        <f>J17-G17</f>
        <v>9.0479999999999947</v>
      </c>
      <c r="N17" s="4">
        <f>K17-H17</f>
        <v>1.6989999999999998</v>
      </c>
      <c r="O17" s="4">
        <f t="shared" si="0"/>
        <v>10.747999999999983</v>
      </c>
    </row>
    <row r="19" spans="4:15">
      <c r="D19" t="s">
        <v>4</v>
      </c>
      <c r="E19" t="s">
        <v>16</v>
      </c>
      <c r="F19" t="s">
        <v>113</v>
      </c>
      <c r="I19" s="4">
        <f>I7-I6</f>
        <v>4.0320000000000036</v>
      </c>
      <c r="L19" s="4">
        <f>L7-L6</f>
        <v>17.996000000000002</v>
      </c>
    </row>
    <row r="20" spans="4:15">
      <c r="E20" t="s">
        <v>74</v>
      </c>
      <c r="F20" t="s">
        <v>113</v>
      </c>
      <c r="I20" s="4">
        <f>I9-I8</f>
        <v>10.222000000000001</v>
      </c>
      <c r="L20" s="4">
        <f>L9-L8</f>
        <v>13.204999999999998</v>
      </c>
    </row>
    <row r="21" spans="4:15">
      <c r="D21" t="s">
        <v>5</v>
      </c>
      <c r="E21" t="s">
        <v>16</v>
      </c>
      <c r="F21" t="s">
        <v>113</v>
      </c>
      <c r="I21" s="4">
        <f>I11-I10</f>
        <v>17.253</v>
      </c>
      <c r="L21" s="4">
        <f>L11-L10</f>
        <v>29.881</v>
      </c>
    </row>
    <row r="22" spans="4:15">
      <c r="E22" t="s">
        <v>74</v>
      </c>
      <c r="F22" t="s">
        <v>113</v>
      </c>
      <c r="I22" s="4">
        <f>I13-I12</f>
        <v>19.620999999999995</v>
      </c>
      <c r="L22" s="4">
        <f>L13-L12</f>
        <v>22.441999999999993</v>
      </c>
    </row>
    <row r="23" spans="4:15">
      <c r="D23" t="s">
        <v>3</v>
      </c>
      <c r="E23" t="s">
        <v>16</v>
      </c>
      <c r="F23" t="s">
        <v>113</v>
      </c>
      <c r="I23" s="4">
        <f>I15-I14</f>
        <v>24.307000000000016</v>
      </c>
      <c r="L23" s="4">
        <f>L15-L14</f>
        <v>31.156000000000006</v>
      </c>
    </row>
    <row r="24" spans="4:15">
      <c r="E24" t="s">
        <v>74</v>
      </c>
      <c r="F24" t="s">
        <v>113</v>
      </c>
      <c r="I24" s="4">
        <f>I17-I16</f>
        <v>21.936000000000007</v>
      </c>
      <c r="L24" s="4">
        <f>L17-L16</f>
        <v>27.623999999999995</v>
      </c>
    </row>
    <row r="26" spans="4:15">
      <c r="D26" t="s">
        <v>4</v>
      </c>
      <c r="E26" t="s">
        <v>2</v>
      </c>
      <c r="F26" t="s">
        <v>114</v>
      </c>
      <c r="I26" s="4">
        <f>I7-I9</f>
        <v>17.038000000000004</v>
      </c>
      <c r="L26" s="4">
        <f>L7-L9</f>
        <v>27.742999999999995</v>
      </c>
    </row>
    <row r="27" spans="4:15">
      <c r="D27" t="s">
        <v>5</v>
      </c>
      <c r="E27" t="s">
        <v>2</v>
      </c>
      <c r="F27" t="s">
        <v>114</v>
      </c>
      <c r="I27" s="4">
        <f>I11-I13</f>
        <v>18.085000000000001</v>
      </c>
      <c r="L27" s="4">
        <f>L11-L13</f>
        <v>20.217000000000006</v>
      </c>
    </row>
    <row r="28" spans="4:15">
      <c r="D28" t="s">
        <v>3</v>
      </c>
      <c r="E28" t="s">
        <v>2</v>
      </c>
      <c r="F28" t="s">
        <v>114</v>
      </c>
      <c r="I28" s="4">
        <f>I15-I17</f>
        <v>7.6870000000000047</v>
      </c>
      <c r="L28" s="4">
        <f>L15-L17</f>
        <v>12.340000000000018</v>
      </c>
    </row>
    <row r="30" spans="4:15">
      <c r="E30" t="s">
        <v>1</v>
      </c>
      <c r="F30" t="s">
        <v>114</v>
      </c>
      <c r="I30" s="4">
        <f>I6-I8</f>
        <v>23.228000000000002</v>
      </c>
      <c r="L30" s="4">
        <f>L6-L8</f>
        <v>22.951999999999991</v>
      </c>
    </row>
    <row r="31" spans="4:15">
      <c r="E31" t="s">
        <v>1</v>
      </c>
      <c r="F31" t="s">
        <v>114</v>
      </c>
      <c r="I31" s="4">
        <f>I10-I12</f>
        <v>20.452999999999996</v>
      </c>
      <c r="L31" s="4">
        <f>L10-L12</f>
        <v>12.777999999999999</v>
      </c>
    </row>
    <row r="32" spans="4:15">
      <c r="E32" t="s">
        <v>1</v>
      </c>
      <c r="F32" t="s">
        <v>114</v>
      </c>
      <c r="I32" s="4">
        <f>I14-I16</f>
        <v>5.3159999999999954</v>
      </c>
      <c r="L32" s="4">
        <f>L14-L16</f>
        <v>8.8080000000000069</v>
      </c>
    </row>
    <row r="36" spans="4:11">
      <c r="D36" s="140" t="s">
        <v>109</v>
      </c>
      <c r="E36" s="138" t="s">
        <v>110</v>
      </c>
      <c r="F36" s="116" t="s">
        <v>35</v>
      </c>
      <c r="G36" s="116"/>
      <c r="H36" s="116"/>
      <c r="I36" s="116" t="s">
        <v>53</v>
      </c>
      <c r="J36" s="116"/>
      <c r="K36" s="116"/>
    </row>
    <row r="37" spans="4:11">
      <c r="D37" s="141"/>
      <c r="E37" s="139"/>
      <c r="F37" s="8" t="s">
        <v>112</v>
      </c>
      <c r="G37" s="8" t="s">
        <v>111</v>
      </c>
      <c r="H37" s="8" t="s">
        <v>17</v>
      </c>
      <c r="I37" s="8" t="s">
        <v>112</v>
      </c>
      <c r="J37" s="8" t="s">
        <v>111</v>
      </c>
      <c r="K37" s="8" t="s">
        <v>17</v>
      </c>
    </row>
    <row r="38" spans="4:11">
      <c r="D38" s="75"/>
      <c r="E38" s="108" t="s">
        <v>4</v>
      </c>
      <c r="F38" s="8"/>
      <c r="G38" s="8"/>
      <c r="H38" s="8"/>
      <c r="I38" s="8"/>
      <c r="J38" s="8"/>
      <c r="K38" s="8"/>
    </row>
    <row r="39" spans="4:11">
      <c r="D39" s="136" t="s">
        <v>16</v>
      </c>
      <c r="E39" s="62" t="s">
        <v>1</v>
      </c>
      <c r="F39" s="11">
        <v>50.491</v>
      </c>
      <c r="G39" s="11">
        <v>7.5399999999999991</v>
      </c>
      <c r="H39" s="11">
        <v>58.030999999999999</v>
      </c>
      <c r="I39" s="11">
        <v>53.552999999999997</v>
      </c>
      <c r="J39" s="11">
        <v>8.5279999999999987</v>
      </c>
      <c r="K39" s="11">
        <v>62.080999999999996</v>
      </c>
    </row>
    <row r="40" spans="4:11">
      <c r="D40" s="135"/>
      <c r="E40" s="63" t="s">
        <v>2</v>
      </c>
      <c r="F40" s="11">
        <v>42.853000000000002</v>
      </c>
      <c r="G40" s="11">
        <v>19.21</v>
      </c>
      <c r="H40" s="11">
        <v>62.063000000000002</v>
      </c>
      <c r="I40" s="11">
        <v>55.474999999999994</v>
      </c>
      <c r="J40" s="11">
        <v>24.603000000000002</v>
      </c>
      <c r="K40" s="11">
        <v>80.076999999999998</v>
      </c>
    </row>
    <row r="41" spans="4:11">
      <c r="D41" s="136" t="s">
        <v>74</v>
      </c>
      <c r="E41" s="62" t="s">
        <v>1</v>
      </c>
      <c r="F41" s="11">
        <v>33.578000000000003</v>
      </c>
      <c r="G41" s="11">
        <v>1.224</v>
      </c>
      <c r="H41" s="11">
        <v>34.802999999999997</v>
      </c>
      <c r="I41" s="11">
        <v>36.892000000000003</v>
      </c>
      <c r="J41" s="11">
        <v>2.2370000000000001</v>
      </c>
      <c r="K41" s="11">
        <v>39.129000000000005</v>
      </c>
    </row>
    <row r="42" spans="4:11">
      <c r="D42" s="135"/>
      <c r="E42" s="63" t="s">
        <v>2</v>
      </c>
      <c r="F42" s="11">
        <v>38.57</v>
      </c>
      <c r="G42" s="11">
        <v>6.4550000000000001</v>
      </c>
      <c r="H42" s="11">
        <v>45.024999999999999</v>
      </c>
      <c r="I42" s="11">
        <v>44.785000000000004</v>
      </c>
      <c r="J42" s="11">
        <v>7.5490000000000004</v>
      </c>
      <c r="K42" s="11">
        <v>52.334000000000003</v>
      </c>
    </row>
    <row r="43" spans="4:11">
      <c r="D43" s="109"/>
      <c r="E43" s="108" t="s">
        <v>5</v>
      </c>
      <c r="F43" s="11"/>
      <c r="G43" s="11"/>
      <c r="H43" s="11"/>
      <c r="I43" s="11"/>
      <c r="J43" s="11"/>
      <c r="K43" s="11"/>
    </row>
    <row r="44" spans="4:11">
      <c r="D44" s="136" t="s">
        <v>16</v>
      </c>
      <c r="E44" s="62" t="s">
        <v>1</v>
      </c>
      <c r="F44" s="11">
        <v>48.199999999999996</v>
      </c>
      <c r="G44" s="11">
        <v>4.6929999999999996</v>
      </c>
      <c r="H44" s="11">
        <v>52.891999999999996</v>
      </c>
      <c r="I44" s="11">
        <v>45.867000000000004</v>
      </c>
      <c r="J44" s="11">
        <v>4.2909999999999995</v>
      </c>
      <c r="K44" s="11">
        <v>50.158000000000001</v>
      </c>
    </row>
    <row r="45" spans="4:11">
      <c r="D45" s="135"/>
      <c r="E45" s="63" t="s">
        <v>2</v>
      </c>
      <c r="F45" s="11">
        <v>58.104999999999997</v>
      </c>
      <c r="G45" s="11">
        <v>12.04</v>
      </c>
      <c r="H45" s="11">
        <v>70.144999999999996</v>
      </c>
      <c r="I45" s="11">
        <v>61.948999999999998</v>
      </c>
      <c r="J45" s="11">
        <v>18.09</v>
      </c>
      <c r="K45" s="11">
        <v>80.039000000000001</v>
      </c>
    </row>
    <row r="46" spans="4:11">
      <c r="D46" s="136" t="s">
        <v>74</v>
      </c>
      <c r="E46" s="62" t="s">
        <v>1</v>
      </c>
      <c r="F46" s="11">
        <v>31.864999999999998</v>
      </c>
      <c r="G46" s="11">
        <v>0.57299999999999995</v>
      </c>
      <c r="H46" s="11">
        <v>32.439</v>
      </c>
      <c r="I46" s="11">
        <v>35.738999999999997</v>
      </c>
      <c r="J46" s="11">
        <v>1.641</v>
      </c>
      <c r="K46" s="11">
        <v>37.380000000000003</v>
      </c>
    </row>
    <row r="47" spans="4:11">
      <c r="D47" s="135"/>
      <c r="E47" s="63" t="s">
        <v>2</v>
      </c>
      <c r="F47" s="11">
        <v>47.994</v>
      </c>
      <c r="G47" s="11">
        <v>4.0670000000000002</v>
      </c>
      <c r="H47" s="11">
        <v>52.059999999999995</v>
      </c>
      <c r="I47" s="11">
        <v>53.634</v>
      </c>
      <c r="J47" s="11">
        <v>6.1879999999999997</v>
      </c>
      <c r="K47" s="11">
        <v>59.821999999999996</v>
      </c>
    </row>
    <row r="48" spans="4:11">
      <c r="D48" s="109"/>
      <c r="E48" s="108" t="s">
        <v>3</v>
      </c>
      <c r="F48" s="11"/>
      <c r="G48" s="11"/>
      <c r="H48" s="11"/>
      <c r="I48" s="11"/>
      <c r="J48" s="11"/>
      <c r="K48" s="11"/>
    </row>
    <row r="49" spans="4:11">
      <c r="D49" s="136" t="s">
        <v>16</v>
      </c>
      <c r="E49" s="62" t="s">
        <v>1</v>
      </c>
      <c r="F49" s="11">
        <v>38.247999999999998</v>
      </c>
      <c r="G49" s="11">
        <v>2.242</v>
      </c>
      <c r="H49" s="11">
        <v>40.489999999999995</v>
      </c>
      <c r="I49" s="11">
        <v>46.721000000000004</v>
      </c>
      <c r="J49" s="11">
        <v>2.3210000000000002</v>
      </c>
      <c r="K49" s="11">
        <v>49.042000000000002</v>
      </c>
    </row>
    <row r="50" spans="4:11">
      <c r="D50" s="135"/>
      <c r="E50" s="63" t="s">
        <v>2</v>
      </c>
      <c r="F50" s="11">
        <v>51.995999999999995</v>
      </c>
      <c r="G50" s="11">
        <v>12.801000000000002</v>
      </c>
      <c r="H50" s="11">
        <v>64.797000000000011</v>
      </c>
      <c r="I50" s="11">
        <v>61.924999999999997</v>
      </c>
      <c r="J50" s="11">
        <v>18.273</v>
      </c>
      <c r="K50" s="11">
        <v>80.198000000000008</v>
      </c>
    </row>
    <row r="51" spans="4:11">
      <c r="D51" s="134" t="s">
        <v>74</v>
      </c>
      <c r="E51" s="18" t="s">
        <v>1</v>
      </c>
      <c r="F51" s="11">
        <v>34.638000000000005</v>
      </c>
      <c r="G51" s="11">
        <v>0.53600000000000003</v>
      </c>
      <c r="H51" s="11">
        <v>35.173999999999999</v>
      </c>
      <c r="I51" s="11">
        <v>39.591999999999999</v>
      </c>
      <c r="J51" s="11">
        <v>0.64200000000000002</v>
      </c>
      <c r="K51" s="11">
        <v>40.233999999999995</v>
      </c>
    </row>
    <row r="52" spans="4:11">
      <c r="D52" s="135"/>
      <c r="E52" s="63" t="s">
        <v>2</v>
      </c>
      <c r="F52" s="14">
        <v>52.591000000000001</v>
      </c>
      <c r="G52" s="14">
        <v>4.5190000000000001</v>
      </c>
      <c r="H52" s="14">
        <v>57.110000000000007</v>
      </c>
      <c r="I52" s="14">
        <v>61.638999999999996</v>
      </c>
      <c r="J52" s="14">
        <v>6.218</v>
      </c>
      <c r="K52" s="14">
        <v>67.85799999999999</v>
      </c>
    </row>
  </sheetData>
  <mergeCells count="24">
    <mergeCell ref="D4:D5"/>
    <mergeCell ref="D36:D37"/>
    <mergeCell ref="F36:H36"/>
    <mergeCell ref="I36:K36"/>
    <mergeCell ref="E4:E5"/>
    <mergeCell ref="F4:F5"/>
    <mergeCell ref="G4:I4"/>
    <mergeCell ref="J4:L4"/>
    <mergeCell ref="E36:E37"/>
    <mergeCell ref="D51:D52"/>
    <mergeCell ref="E6:E7"/>
    <mergeCell ref="E8:E9"/>
    <mergeCell ref="E10:E11"/>
    <mergeCell ref="E12:E13"/>
    <mergeCell ref="E14:E15"/>
    <mergeCell ref="D39:D40"/>
    <mergeCell ref="D41:D42"/>
    <mergeCell ref="D44:D45"/>
    <mergeCell ref="D46:D47"/>
    <mergeCell ref="D49:D50"/>
    <mergeCell ref="E16:E17"/>
    <mergeCell ref="D6:D9"/>
    <mergeCell ref="D10:D13"/>
    <mergeCell ref="D14:D1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workbookViewId="0"/>
  </sheetViews>
  <sheetFormatPr baseColWidth="10" defaultColWidth="8.83203125" defaultRowHeight="14" x14ac:dyDescent="0"/>
  <cols>
    <col min="1" max="1" width="14.5" customWidth="1"/>
  </cols>
  <sheetData>
    <row r="2" spans="1:14">
      <c r="A2" t="s">
        <v>43</v>
      </c>
    </row>
    <row r="3" spans="1:14">
      <c r="A3" s="32" t="s">
        <v>42</v>
      </c>
    </row>
    <row r="4" spans="1:14">
      <c r="A4" s="7"/>
      <c r="B4" s="112" t="s">
        <v>4</v>
      </c>
      <c r="C4" s="112"/>
      <c r="D4" s="112"/>
      <c r="E4" s="112" t="s">
        <v>5</v>
      </c>
      <c r="F4" s="112"/>
      <c r="G4" s="112"/>
      <c r="H4" s="112" t="s">
        <v>3</v>
      </c>
      <c r="I4" s="112"/>
      <c r="J4" s="112"/>
    </row>
    <row r="5" spans="1:14">
      <c r="A5" s="8"/>
      <c r="B5" s="113" t="s">
        <v>13</v>
      </c>
      <c r="C5" s="112" t="s">
        <v>14</v>
      </c>
      <c r="D5" s="112"/>
      <c r="E5" s="113" t="s">
        <v>13</v>
      </c>
      <c r="F5" s="112" t="s">
        <v>14</v>
      </c>
      <c r="G5" s="112"/>
      <c r="H5" s="113" t="s">
        <v>13</v>
      </c>
      <c r="I5" s="112" t="s">
        <v>14</v>
      </c>
      <c r="J5" s="112"/>
    </row>
    <row r="6" spans="1:14">
      <c r="A6" s="8"/>
      <c r="B6" s="113"/>
      <c r="C6" s="15" t="s">
        <v>15</v>
      </c>
      <c r="D6" s="15" t="s">
        <v>16</v>
      </c>
      <c r="E6" s="113"/>
      <c r="F6" s="15" t="s">
        <v>15</v>
      </c>
      <c r="G6" s="15" t="s">
        <v>16</v>
      </c>
      <c r="H6" s="113"/>
      <c r="I6" s="15" t="s">
        <v>15</v>
      </c>
      <c r="J6" s="15" t="s">
        <v>16</v>
      </c>
    </row>
    <row r="7" spans="1:14">
      <c r="A7" s="9" t="s">
        <v>28</v>
      </c>
      <c r="B7" s="16">
        <v>988.46749999999997</v>
      </c>
      <c r="C7" s="16">
        <v>408.55406299999999</v>
      </c>
      <c r="D7" s="17">
        <v>99.87</v>
      </c>
      <c r="E7" s="16">
        <v>2270.21</v>
      </c>
      <c r="F7" s="16">
        <v>1052.3440000000001</v>
      </c>
      <c r="G7" s="17">
        <v>271.44</v>
      </c>
      <c r="H7" s="16">
        <v>35403.21</v>
      </c>
      <c r="I7" s="16">
        <v>23888.231</v>
      </c>
      <c r="J7" s="16">
        <v>14360.59</v>
      </c>
      <c r="L7" s="36">
        <f>D7/C7</f>
        <v>0.24444745272304391</v>
      </c>
      <c r="M7" s="36">
        <f>G7/F7</f>
        <v>0.2579384687896733</v>
      </c>
      <c r="N7" s="36">
        <f>J7/I7</f>
        <v>0.60115753234301861</v>
      </c>
    </row>
    <row r="8" spans="1:14">
      <c r="A8" s="9" t="s">
        <v>26</v>
      </c>
      <c r="B8" s="8"/>
      <c r="C8" s="8"/>
      <c r="D8" s="8"/>
      <c r="E8" s="8"/>
      <c r="F8" s="8"/>
      <c r="G8" s="8"/>
      <c r="H8" s="8"/>
      <c r="I8" s="8"/>
      <c r="J8" s="18"/>
    </row>
    <row r="9" spans="1:14">
      <c r="A9" s="8" t="s">
        <v>29</v>
      </c>
      <c r="B9" s="11">
        <v>58.047531153022227</v>
      </c>
      <c r="C9" s="11">
        <v>23.157104914166524</v>
      </c>
      <c r="D9" s="11">
        <v>30.629818764393711</v>
      </c>
      <c r="E9" s="11">
        <v>60.288211222750327</v>
      </c>
      <c r="F9" s="11">
        <v>22.479246330097382</v>
      </c>
      <c r="G9" s="11">
        <v>25.891541408782789</v>
      </c>
      <c r="H9" s="11">
        <v>66.250179009191541</v>
      </c>
      <c r="I9" s="11">
        <v>18.187077142715172</v>
      </c>
      <c r="J9" s="11">
        <v>18.974638228652164</v>
      </c>
    </row>
    <row r="10" spans="1:14">
      <c r="A10" s="8" t="s">
        <v>30</v>
      </c>
      <c r="B10" s="11">
        <v>41.952468846977766</v>
      </c>
      <c r="C10" s="11">
        <v>76.842895085833476</v>
      </c>
      <c r="D10" s="11">
        <v>69.370181235606282</v>
      </c>
      <c r="E10" s="11">
        <v>39.711788777249687</v>
      </c>
      <c r="F10" s="11">
        <v>77.520753669902618</v>
      </c>
      <c r="G10" s="11">
        <v>74.108458591217214</v>
      </c>
      <c r="H10" s="11">
        <v>33.749820990808459</v>
      </c>
      <c r="I10" s="11">
        <v>81.812922857284832</v>
      </c>
      <c r="J10" s="11">
        <v>81.025361771347832</v>
      </c>
    </row>
    <row r="11" spans="1:14">
      <c r="A11" s="1" t="s">
        <v>23</v>
      </c>
      <c r="B11" s="8"/>
      <c r="C11" s="8"/>
      <c r="D11" s="8"/>
      <c r="E11" s="8"/>
      <c r="F11" s="8"/>
      <c r="G11" s="8"/>
      <c r="H11" s="8"/>
      <c r="I11" s="8"/>
      <c r="J11" s="18"/>
    </row>
    <row r="12" spans="1:14">
      <c r="A12" s="2" t="s">
        <v>31</v>
      </c>
      <c r="B12" s="11">
        <v>51.265115131561167</v>
      </c>
      <c r="C12" s="11">
        <v>32.180945480693957</v>
      </c>
      <c r="D12" s="11">
        <v>39.915004903563258</v>
      </c>
      <c r="E12" s="11">
        <v>55.463884986070404</v>
      </c>
      <c r="F12" s="11">
        <v>24.602319083188547</v>
      </c>
      <c r="G12" s="11">
        <v>37.307911212293682</v>
      </c>
      <c r="H12" s="11">
        <v>58.423752349743275</v>
      </c>
      <c r="I12" s="11">
        <v>36.65372254245586</v>
      </c>
      <c r="J12" s="11">
        <v>39.009567428904866</v>
      </c>
    </row>
    <row r="13" spans="1:14">
      <c r="A13" s="2" t="s">
        <v>32</v>
      </c>
      <c r="B13" s="11">
        <v>49.386567954994057</v>
      </c>
      <c r="C13" s="11">
        <v>60.561537623321463</v>
      </c>
      <c r="D13" s="11">
        <v>67.696304849884527</v>
      </c>
      <c r="E13" s="11">
        <v>51.5965441394235</v>
      </c>
      <c r="F13" s="11">
        <v>62.521865442487915</v>
      </c>
      <c r="G13" s="11">
        <v>67.935971366076757</v>
      </c>
      <c r="H13" s="11">
        <v>50.769568113875195</v>
      </c>
      <c r="I13" s="11">
        <v>64.735059860844899</v>
      </c>
      <c r="J13" s="11">
        <v>65.988439048034849</v>
      </c>
    </row>
    <row r="14" spans="1:14">
      <c r="A14" s="1" t="s">
        <v>24</v>
      </c>
      <c r="B14" s="8"/>
      <c r="C14" s="8"/>
      <c r="D14" s="8"/>
      <c r="E14" s="8"/>
      <c r="F14" s="8"/>
      <c r="G14" s="8"/>
      <c r="H14" s="8"/>
      <c r="I14" s="8"/>
      <c r="J14" s="18"/>
    </row>
    <row r="15" spans="1:14">
      <c r="A15" s="19" t="s">
        <v>33</v>
      </c>
      <c r="B15" s="19">
        <v>100</v>
      </c>
      <c r="C15" s="19">
        <v>100</v>
      </c>
      <c r="D15" s="19">
        <v>100</v>
      </c>
      <c r="E15" s="19">
        <v>100</v>
      </c>
      <c r="F15" s="19">
        <v>100</v>
      </c>
      <c r="G15" s="19">
        <v>100</v>
      </c>
      <c r="H15" s="19">
        <v>100</v>
      </c>
      <c r="I15" s="19">
        <v>100</v>
      </c>
      <c r="J15" s="19">
        <v>100</v>
      </c>
    </row>
    <row r="16" spans="1:14">
      <c r="A16" s="3" t="s">
        <v>18</v>
      </c>
      <c r="B16" s="11">
        <v>31.509900868446355</v>
      </c>
      <c r="C16" s="11">
        <v>30.848148289196075</v>
      </c>
      <c r="D16" s="11">
        <v>34.488394900294217</v>
      </c>
      <c r="E16" s="11">
        <v>36.836810068760229</v>
      </c>
      <c r="F16" s="11">
        <v>56.057051306439412</v>
      </c>
      <c r="G16" s="11">
        <v>47.922595332953897</v>
      </c>
      <c r="H16" s="11">
        <v>43.740931984178857</v>
      </c>
      <c r="I16" s="11">
        <v>45.745593753675564</v>
      </c>
      <c r="J16" s="11">
        <v>44.600292858007904</v>
      </c>
    </row>
    <row r="17" spans="1:10">
      <c r="A17" s="3" t="s">
        <v>19</v>
      </c>
      <c r="B17" s="11">
        <v>45.450490533861895</v>
      </c>
      <c r="C17" s="11">
        <v>28.772282443755287</v>
      </c>
      <c r="D17" s="11">
        <v>33.899967309578294</v>
      </c>
      <c r="E17" s="11">
        <v>47.899893984593788</v>
      </c>
      <c r="F17" s="11">
        <v>25.909392582822889</v>
      </c>
      <c r="G17" s="11">
        <v>36.568013659647121</v>
      </c>
      <c r="H17" s="11">
        <v>43.258781079604972</v>
      </c>
      <c r="I17" s="11">
        <v>27.094150377563174</v>
      </c>
      <c r="J17" s="11">
        <v>28.943399134637616</v>
      </c>
    </row>
    <row r="18" spans="1:10">
      <c r="A18" s="3" t="s">
        <v>20</v>
      </c>
      <c r="B18" s="11">
        <v>23.03961016623451</v>
      </c>
      <c r="C18" s="11">
        <v>40.379567153091408</v>
      </c>
      <c r="D18" s="11">
        <v>31.611637790127496</v>
      </c>
      <c r="E18" s="11">
        <v>15.263295946645975</v>
      </c>
      <c r="F18" s="11">
        <v>18.033556110737699</v>
      </c>
      <c r="G18" s="11">
        <v>15.509391007398976</v>
      </c>
      <c r="H18" s="11">
        <v>13.000303990374634</v>
      </c>
      <c r="I18" s="11">
        <v>27.160260472207725</v>
      </c>
      <c r="J18" s="11">
        <v>26.45630800735448</v>
      </c>
    </row>
    <row r="19" spans="1:10">
      <c r="A19" s="19" t="s">
        <v>34</v>
      </c>
      <c r="B19" s="19">
        <v>100</v>
      </c>
      <c r="C19" s="19">
        <v>100</v>
      </c>
      <c r="D19" s="19">
        <v>100</v>
      </c>
      <c r="E19" s="19">
        <v>100</v>
      </c>
      <c r="F19" s="19">
        <v>100</v>
      </c>
      <c r="G19" s="19">
        <v>100</v>
      </c>
      <c r="H19" s="19">
        <v>100</v>
      </c>
      <c r="I19" s="19">
        <v>100</v>
      </c>
      <c r="J19" s="19">
        <v>100</v>
      </c>
    </row>
    <row r="20" spans="1:10">
      <c r="A20" s="3" t="s">
        <v>18</v>
      </c>
      <c r="B20" s="11">
        <v>31.625682696413669</v>
      </c>
      <c r="C20" s="11">
        <v>22.924071644831031</v>
      </c>
      <c r="D20" s="11">
        <v>28.478637413394921</v>
      </c>
      <c r="E20" s="11">
        <v>38.938883533860356</v>
      </c>
      <c r="F20" s="11">
        <v>35.243354560331461</v>
      </c>
      <c r="G20" s="11">
        <v>44.278186518194467</v>
      </c>
      <c r="H20" s="11">
        <v>45.201087666087517</v>
      </c>
      <c r="I20" s="11">
        <v>40.1891508550599</v>
      </c>
      <c r="J20" s="11">
        <v>45.629492631311166</v>
      </c>
    </row>
    <row r="21" spans="1:10">
      <c r="A21" s="3" t="s">
        <v>19</v>
      </c>
      <c r="B21" s="11">
        <v>48.502081282989387</v>
      </c>
      <c r="C21" s="11">
        <v>40.421869107741465</v>
      </c>
      <c r="D21" s="11">
        <v>44.803695150115466</v>
      </c>
      <c r="E21" s="11">
        <v>49.97554187774044</v>
      </c>
      <c r="F21" s="11">
        <v>42.947467776436199</v>
      </c>
      <c r="G21" s="11">
        <v>44.571485384768344</v>
      </c>
      <c r="H21" s="11">
        <v>45.472995818729018</v>
      </c>
      <c r="I21" s="11">
        <v>38.796034110294592</v>
      </c>
      <c r="J21" s="11">
        <v>36.04246234869867</v>
      </c>
    </row>
    <row r="22" spans="1:10">
      <c r="A22" s="3" t="s">
        <v>27</v>
      </c>
      <c r="B22" s="11">
        <v>19.872235056012915</v>
      </c>
      <c r="C22" s="11">
        <v>36.654058291845409</v>
      </c>
      <c r="D22" s="11">
        <v>26.717667436489613</v>
      </c>
      <c r="E22" s="11">
        <v>11.085574588399195</v>
      </c>
      <c r="F22" s="11">
        <v>21.809177663232347</v>
      </c>
      <c r="G22" s="11">
        <v>11.150328097037185</v>
      </c>
      <c r="H22" s="11">
        <v>9.325933253658194</v>
      </c>
      <c r="I22" s="11">
        <v>21.014835501640938</v>
      </c>
      <c r="J22" s="11">
        <v>18.328045019990171</v>
      </c>
    </row>
    <row r="23" spans="1:10">
      <c r="A23" s="1" t="s">
        <v>25</v>
      </c>
      <c r="B23" s="8"/>
      <c r="C23" s="8"/>
      <c r="D23" s="8"/>
      <c r="E23" s="8"/>
      <c r="F23" s="8"/>
      <c r="G23" s="8"/>
      <c r="H23" s="8"/>
      <c r="I23" s="8"/>
      <c r="J23" s="18"/>
    </row>
    <row r="24" spans="1:10">
      <c r="A24" s="19" t="s">
        <v>33</v>
      </c>
      <c r="B24" s="19">
        <v>100</v>
      </c>
      <c r="C24" s="19">
        <v>100</v>
      </c>
      <c r="D24" s="19">
        <v>100</v>
      </c>
      <c r="E24" s="19">
        <v>100</v>
      </c>
      <c r="F24" s="19">
        <v>100</v>
      </c>
      <c r="G24" s="19">
        <v>100</v>
      </c>
      <c r="H24" s="19">
        <v>100</v>
      </c>
      <c r="I24" s="19">
        <v>100</v>
      </c>
      <c r="J24" s="19">
        <v>100</v>
      </c>
    </row>
    <row r="25" spans="1:10">
      <c r="A25" s="3" t="s">
        <v>21</v>
      </c>
      <c r="B25" s="11">
        <v>51.182721323387192</v>
      </c>
      <c r="C25" s="11">
        <v>69.061337346638879</v>
      </c>
      <c r="D25" s="11">
        <v>85.975809087937236</v>
      </c>
      <c r="E25" s="11">
        <v>69.073822816181263</v>
      </c>
      <c r="F25" s="11">
        <v>73.471311596684131</v>
      </c>
      <c r="G25" s="11">
        <v>88.759248719408077</v>
      </c>
      <c r="H25" s="11">
        <v>63.800638592963708</v>
      </c>
      <c r="I25" s="11">
        <v>68.608896022184922</v>
      </c>
      <c r="J25" s="11">
        <v>79.703985878225382</v>
      </c>
    </row>
    <row r="26" spans="1:10">
      <c r="A26" s="3" t="s">
        <v>22</v>
      </c>
      <c r="B26" s="11">
        <v>48.81727937374292</v>
      </c>
      <c r="C26" s="11">
        <v>30.938661596382506</v>
      </c>
      <c r="D26" s="11">
        <v>14.024190912062764</v>
      </c>
      <c r="E26" s="11">
        <v>30.926177183818726</v>
      </c>
      <c r="F26" s="11">
        <v>26.528688403315876</v>
      </c>
      <c r="G26" s="11">
        <v>11.240751280591917</v>
      </c>
      <c r="H26" s="11">
        <v>36.199378461194762</v>
      </c>
      <c r="I26" s="11">
        <v>31.391099374368604</v>
      </c>
      <c r="J26" s="11">
        <v>20.296014121774615</v>
      </c>
    </row>
    <row r="27" spans="1:10">
      <c r="A27" s="19" t="s">
        <v>34</v>
      </c>
      <c r="B27" s="19">
        <v>100</v>
      </c>
      <c r="C27" s="19">
        <v>100</v>
      </c>
      <c r="D27" s="19">
        <v>100</v>
      </c>
      <c r="E27" s="19">
        <v>100</v>
      </c>
      <c r="F27" s="19">
        <v>100</v>
      </c>
      <c r="G27" s="19">
        <v>100</v>
      </c>
      <c r="H27" s="19">
        <v>100</v>
      </c>
      <c r="I27" s="19">
        <v>100</v>
      </c>
      <c r="J27" s="19">
        <v>100</v>
      </c>
    </row>
    <row r="28" spans="1:10">
      <c r="A28" s="3" t="s">
        <v>21</v>
      </c>
      <c r="B28" s="11">
        <v>40.551903158077096</v>
      </c>
      <c r="C28" s="11">
        <v>68.141093734417041</v>
      </c>
      <c r="D28" s="11">
        <v>82.938799076212462</v>
      </c>
      <c r="E28" s="11">
        <v>65.325703434452791</v>
      </c>
      <c r="F28" s="11">
        <v>83.713110684800526</v>
      </c>
      <c r="G28" s="11">
        <v>93.61702127659575</v>
      </c>
      <c r="H28" s="11">
        <v>54.454652124279825</v>
      </c>
      <c r="I28" s="11">
        <v>75.668605573367529</v>
      </c>
      <c r="J28" s="11">
        <v>84.265864080606974</v>
      </c>
    </row>
    <row r="29" spans="1:10">
      <c r="A29" s="12" t="s">
        <v>22</v>
      </c>
      <c r="B29" s="14">
        <v>59.448095153900837</v>
      </c>
      <c r="C29" s="14">
        <v>31.858903717364047</v>
      </c>
      <c r="D29" s="14">
        <v>17.061200923787528</v>
      </c>
      <c r="E29" s="14">
        <v>34.674296565547216</v>
      </c>
      <c r="F29" s="14">
        <v>16.286889315199467</v>
      </c>
      <c r="G29" s="14">
        <v>6.3829787234042552</v>
      </c>
      <c r="H29" s="14">
        <v>45.545364614194895</v>
      </c>
      <c r="I29" s="14">
        <v>24.331420010376767</v>
      </c>
      <c r="J29" s="14">
        <v>15.734135919393042</v>
      </c>
    </row>
  </sheetData>
  <mergeCells count="9">
    <mergeCell ref="B4:D4"/>
    <mergeCell ref="E4:G4"/>
    <mergeCell ref="H4:J4"/>
    <mergeCell ref="B5:B6"/>
    <mergeCell ref="C5:D5"/>
    <mergeCell ref="E5:E6"/>
    <mergeCell ref="F5:G5"/>
    <mergeCell ref="H5:H6"/>
    <mergeCell ref="I5:J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"/>
  <sheetViews>
    <sheetView workbookViewId="0">
      <selection activeCell="A4" sqref="A4:G8"/>
    </sheetView>
  </sheetViews>
  <sheetFormatPr baseColWidth="10" defaultColWidth="8.83203125" defaultRowHeight="14" x14ac:dyDescent="0"/>
  <cols>
    <col min="1" max="1" width="59.6640625" bestFit="1" customWidth="1"/>
    <col min="3" max="3" width="10.5" customWidth="1"/>
    <col min="5" max="5" width="11" customWidth="1"/>
    <col min="7" max="7" width="10.5" customWidth="1"/>
  </cols>
  <sheetData>
    <row r="3" spans="1:7">
      <c r="A3" s="32" t="s">
        <v>51</v>
      </c>
      <c r="B3" s="5" t="s">
        <v>52</v>
      </c>
    </row>
    <row r="4" spans="1:7">
      <c r="A4" s="7"/>
      <c r="B4" s="112" t="s">
        <v>4</v>
      </c>
      <c r="C4" s="112"/>
      <c r="D4" s="112" t="s">
        <v>5</v>
      </c>
      <c r="E4" s="112"/>
      <c r="F4" s="112" t="s">
        <v>3</v>
      </c>
      <c r="G4" s="112"/>
    </row>
    <row r="5" spans="1:7">
      <c r="A5" s="22"/>
      <c r="B5" s="21" t="s">
        <v>35</v>
      </c>
      <c r="C5" s="21" t="s">
        <v>53</v>
      </c>
      <c r="D5" s="21" t="s">
        <v>35</v>
      </c>
      <c r="E5" s="21" t="s">
        <v>53</v>
      </c>
      <c r="F5" s="21" t="s">
        <v>35</v>
      </c>
      <c r="G5" s="21" t="s">
        <v>53</v>
      </c>
    </row>
    <row r="6" spans="1:7">
      <c r="A6" t="s">
        <v>40</v>
      </c>
      <c r="B6" s="23">
        <v>6.2</v>
      </c>
      <c r="C6" s="25">
        <v>1.3680000000000001</v>
      </c>
      <c r="D6" s="23">
        <v>10.9</v>
      </c>
      <c r="E6" s="23">
        <v>2.5044</v>
      </c>
      <c r="F6" s="23">
        <v>41.03</v>
      </c>
      <c r="G6" s="23">
        <v>20.790600000000001</v>
      </c>
    </row>
    <row r="7" spans="1:7">
      <c r="A7" t="s">
        <v>41</v>
      </c>
      <c r="B7" s="25">
        <v>11.1</v>
      </c>
      <c r="C7" s="25">
        <v>6.4672999999999998</v>
      </c>
      <c r="D7" s="25">
        <v>17.8</v>
      </c>
      <c r="E7" s="23">
        <v>10.8643</v>
      </c>
      <c r="F7" s="25">
        <v>49.99</v>
      </c>
      <c r="G7" s="23">
        <v>39.351199999999999</v>
      </c>
    </row>
    <row r="8" spans="1:7">
      <c r="A8" s="29" t="s">
        <v>44</v>
      </c>
      <c r="B8" s="26">
        <f>B7-B6</f>
        <v>4.8999999999999995</v>
      </c>
      <c r="C8" s="26">
        <f t="shared" ref="C8:G8" si="0">C7-C6</f>
        <v>5.0992999999999995</v>
      </c>
      <c r="D8" s="26">
        <f t="shared" si="0"/>
        <v>6.9</v>
      </c>
      <c r="E8" s="26">
        <f t="shared" si="0"/>
        <v>8.3598999999999997</v>
      </c>
      <c r="F8" s="26">
        <f t="shared" si="0"/>
        <v>8.9600000000000009</v>
      </c>
      <c r="G8" s="26">
        <f t="shared" si="0"/>
        <v>18.560599999999997</v>
      </c>
    </row>
    <row r="9" spans="1:7">
      <c r="A9" s="35" t="s">
        <v>50</v>
      </c>
      <c r="B9" s="25"/>
      <c r="C9" s="25"/>
      <c r="D9" s="25"/>
      <c r="E9" s="25"/>
      <c r="F9" s="25"/>
      <c r="G9" s="25"/>
    </row>
    <row r="10" spans="1:7">
      <c r="A10" s="8" t="s">
        <v>48</v>
      </c>
      <c r="B10" s="10">
        <v>48.630330557150764</v>
      </c>
      <c r="C10" s="25">
        <v>62.629600000000003</v>
      </c>
      <c r="D10" s="25">
        <v>55.185129039913207</v>
      </c>
      <c r="E10" s="25">
        <v>79.426699999999997</v>
      </c>
      <c r="F10" s="10">
        <v>40.031986301033179</v>
      </c>
      <c r="G10" s="25">
        <v>70.300399999999996</v>
      </c>
    </row>
    <row r="11" spans="1:7">
      <c r="A11" s="22" t="s">
        <v>49</v>
      </c>
      <c r="B11" s="13">
        <v>9.9429100000000012</v>
      </c>
      <c r="C11" s="26">
        <v>8.1420999999999992</v>
      </c>
      <c r="D11" s="26">
        <v>12.599589999999999</v>
      </c>
      <c r="E11" s="26">
        <v>10.525399999999999</v>
      </c>
      <c r="F11" s="13">
        <v>22.378329999999998</v>
      </c>
      <c r="G11" s="26">
        <v>26.354900000000001</v>
      </c>
    </row>
  </sheetData>
  <mergeCells count="3">
    <mergeCell ref="B4:C4"/>
    <mergeCell ref="D4:E4"/>
    <mergeCell ref="F4:G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4"/>
  <sheetViews>
    <sheetView workbookViewId="0">
      <selection activeCell="L10" sqref="L10"/>
    </sheetView>
  </sheetViews>
  <sheetFormatPr baseColWidth="10" defaultColWidth="8.83203125" defaultRowHeight="14" x14ac:dyDescent="0"/>
  <cols>
    <col min="16" max="17" width="16" bestFit="1" customWidth="1"/>
    <col min="18" max="18" width="14.33203125" bestFit="1" customWidth="1"/>
  </cols>
  <sheetData>
    <row r="2" spans="2:21">
      <c r="B2" s="32" t="s">
        <v>118</v>
      </c>
      <c r="C2" s="5" t="s">
        <v>75</v>
      </c>
    </row>
    <row r="3" spans="2:21">
      <c r="B3" s="7"/>
      <c r="C3" s="114" t="s">
        <v>35</v>
      </c>
      <c r="D3" s="112" t="s">
        <v>53</v>
      </c>
      <c r="E3" s="112"/>
      <c r="F3" s="116" t="s">
        <v>15</v>
      </c>
    </row>
    <row r="4" spans="2:21">
      <c r="B4" s="22"/>
      <c r="C4" s="115"/>
      <c r="D4" s="40" t="s">
        <v>74</v>
      </c>
      <c r="E4" s="40" t="s">
        <v>16</v>
      </c>
      <c r="F4" s="117"/>
    </row>
    <row r="5" spans="2:21">
      <c r="B5" s="114" t="s">
        <v>4</v>
      </c>
      <c r="C5" s="7" t="s">
        <v>74</v>
      </c>
      <c r="D5" s="17">
        <f>S6</f>
        <v>99.507300000000001</v>
      </c>
      <c r="E5" s="17">
        <f>S7</f>
        <v>0.49270000000000003</v>
      </c>
      <c r="F5" s="7">
        <v>100</v>
      </c>
      <c r="N5" t="s">
        <v>6</v>
      </c>
      <c r="O5" t="s">
        <v>7</v>
      </c>
      <c r="P5" t="s">
        <v>12</v>
      </c>
      <c r="Q5" t="s">
        <v>54</v>
      </c>
      <c r="R5" t="s">
        <v>8</v>
      </c>
      <c r="S5" t="s">
        <v>10</v>
      </c>
      <c r="T5" t="s">
        <v>9</v>
      </c>
    </row>
    <row r="6" spans="2:21">
      <c r="B6" s="115"/>
      <c r="C6" s="22" t="s">
        <v>16</v>
      </c>
      <c r="D6" s="14">
        <f>S8</f>
        <v>45.5107</v>
      </c>
      <c r="E6" s="14">
        <f>S9</f>
        <v>54.4893</v>
      </c>
      <c r="F6" s="22">
        <v>100</v>
      </c>
      <c r="N6">
        <v>1</v>
      </c>
      <c r="O6" t="s">
        <v>4</v>
      </c>
      <c r="P6" t="s">
        <v>46</v>
      </c>
      <c r="Q6" t="s">
        <v>46</v>
      </c>
      <c r="R6">
        <v>856880.96</v>
      </c>
      <c r="S6">
        <v>99.507300000000001</v>
      </c>
    </row>
    <row r="7" spans="2:21">
      <c r="B7" s="114" t="s">
        <v>5</v>
      </c>
      <c r="C7" s="7" t="s">
        <v>74</v>
      </c>
      <c r="D7" s="17">
        <v>98.304500000000004</v>
      </c>
      <c r="E7" s="17">
        <v>1.6955</v>
      </c>
      <c r="F7" s="7">
        <v>100</v>
      </c>
      <c r="N7">
        <v>2</v>
      </c>
      <c r="O7" t="s">
        <v>4</v>
      </c>
      <c r="P7" t="s">
        <v>46</v>
      </c>
      <c r="Q7" t="s">
        <v>11</v>
      </c>
      <c r="R7">
        <v>4242.4799999999996</v>
      </c>
      <c r="S7">
        <v>0.49270000000000003</v>
      </c>
    </row>
    <row r="8" spans="2:21">
      <c r="B8" s="115"/>
      <c r="C8" s="22" t="s">
        <v>16</v>
      </c>
      <c r="D8" s="14">
        <v>46.917200000000001</v>
      </c>
      <c r="E8" s="14">
        <v>53.082799999999999</v>
      </c>
      <c r="F8" s="22">
        <v>100</v>
      </c>
      <c r="N8">
        <v>3</v>
      </c>
      <c r="O8" t="s">
        <v>4</v>
      </c>
      <c r="P8" t="s">
        <v>11</v>
      </c>
      <c r="Q8" t="s">
        <v>46</v>
      </c>
      <c r="R8">
        <v>48758.720000000001</v>
      </c>
      <c r="S8">
        <v>45.5107</v>
      </c>
    </row>
    <row r="9" spans="2:21">
      <c r="B9" s="114" t="s">
        <v>3</v>
      </c>
      <c r="C9" s="7" t="s">
        <v>74</v>
      </c>
      <c r="D9" s="17">
        <v>96.334199999999996</v>
      </c>
      <c r="E9" s="17">
        <v>3.6657999999999999</v>
      </c>
      <c r="F9" s="7">
        <v>100</v>
      </c>
      <c r="N9">
        <v>4</v>
      </c>
      <c r="O9" s="38" t="s">
        <v>4</v>
      </c>
      <c r="P9" s="38" t="s">
        <v>11</v>
      </c>
      <c r="Q9" s="38" t="s">
        <v>11</v>
      </c>
      <c r="R9" s="39">
        <v>58378.21</v>
      </c>
      <c r="S9" s="38">
        <v>54.4893</v>
      </c>
      <c r="T9" s="34">
        <v>6.03</v>
      </c>
      <c r="U9" s="34">
        <v>6.4672999999999998</v>
      </c>
    </row>
    <row r="10" spans="2:21">
      <c r="B10" s="115"/>
      <c r="C10" s="22" t="s">
        <v>16</v>
      </c>
      <c r="D10" s="14">
        <v>24.9422</v>
      </c>
      <c r="E10" s="14">
        <v>75.0578</v>
      </c>
      <c r="F10" s="22">
        <v>100</v>
      </c>
      <c r="N10">
        <v>5</v>
      </c>
      <c r="O10" t="s">
        <v>5</v>
      </c>
      <c r="P10" t="s">
        <v>46</v>
      </c>
      <c r="Q10" t="s">
        <v>46</v>
      </c>
      <c r="R10">
        <v>1225665</v>
      </c>
      <c r="S10">
        <v>98.304500000000004</v>
      </c>
      <c r="T10" s="34"/>
      <c r="U10" s="34"/>
    </row>
    <row r="11" spans="2:21">
      <c r="N11">
        <v>6</v>
      </c>
      <c r="O11" t="s">
        <v>5</v>
      </c>
      <c r="P11" t="s">
        <v>46</v>
      </c>
      <c r="Q11" t="s">
        <v>11</v>
      </c>
      <c r="R11">
        <v>21139</v>
      </c>
      <c r="S11">
        <v>1.6955</v>
      </c>
      <c r="T11" s="34"/>
      <c r="U11" s="34"/>
    </row>
    <row r="12" spans="2:21">
      <c r="N12">
        <v>7</v>
      </c>
      <c r="O12" t="s">
        <v>5</v>
      </c>
      <c r="P12" t="s">
        <v>11</v>
      </c>
      <c r="Q12" t="s">
        <v>46</v>
      </c>
      <c r="R12">
        <v>127041</v>
      </c>
      <c r="S12">
        <v>46.917200000000001</v>
      </c>
      <c r="T12" s="34"/>
      <c r="U12" s="34"/>
    </row>
    <row r="13" spans="2:21">
      <c r="N13">
        <v>8</v>
      </c>
      <c r="O13" s="38" t="s">
        <v>5</v>
      </c>
      <c r="P13" s="38" t="s">
        <v>11</v>
      </c>
      <c r="Q13" s="38" t="s">
        <v>11</v>
      </c>
      <c r="R13" s="39">
        <v>143736</v>
      </c>
      <c r="S13" s="38">
        <v>53.082799999999999</v>
      </c>
      <c r="T13" s="34">
        <v>9.4700000000000006</v>
      </c>
      <c r="U13" s="34">
        <v>10.8643</v>
      </c>
    </row>
    <row r="14" spans="2:21">
      <c r="N14">
        <v>9</v>
      </c>
      <c r="O14" t="s">
        <v>3</v>
      </c>
      <c r="P14" t="s">
        <v>46</v>
      </c>
      <c r="Q14" t="s">
        <v>46</v>
      </c>
      <c r="R14">
        <v>12587702.199999999</v>
      </c>
      <c r="S14">
        <v>96.334199999999996</v>
      </c>
      <c r="T14" s="34"/>
      <c r="U14" s="34"/>
    </row>
    <row r="15" spans="2:21">
      <c r="N15">
        <v>10</v>
      </c>
      <c r="O15" t="s">
        <v>3</v>
      </c>
      <c r="P15" t="s">
        <v>46</v>
      </c>
      <c r="Q15" t="s">
        <v>11</v>
      </c>
      <c r="R15">
        <v>478998.4</v>
      </c>
      <c r="S15">
        <v>3.6657999999999999</v>
      </c>
      <c r="T15" s="34"/>
      <c r="U15" s="34"/>
    </row>
    <row r="16" spans="2:21">
      <c r="N16">
        <v>11</v>
      </c>
      <c r="O16" t="s">
        <v>3</v>
      </c>
      <c r="P16" t="s">
        <v>11</v>
      </c>
      <c r="Q16" t="s">
        <v>46</v>
      </c>
      <c r="R16">
        <v>3257178.2</v>
      </c>
      <c r="S16">
        <v>24.9422</v>
      </c>
      <c r="T16" s="34"/>
      <c r="U16" s="34"/>
    </row>
    <row r="17" spans="3:21">
      <c r="N17">
        <v>12</v>
      </c>
      <c r="O17" s="38" t="s">
        <v>3</v>
      </c>
      <c r="P17" s="38" t="s">
        <v>11</v>
      </c>
      <c r="Q17" s="38" t="s">
        <v>11</v>
      </c>
      <c r="R17" s="39">
        <v>9801740.1999999993</v>
      </c>
      <c r="S17" s="38">
        <v>75.0578</v>
      </c>
      <c r="T17" s="34">
        <v>37.520000000000003</v>
      </c>
      <c r="U17" s="34">
        <v>39.351199999999999</v>
      </c>
    </row>
    <row r="31" spans="3:21">
      <c r="C31" t="s">
        <v>61</v>
      </c>
    </row>
    <row r="33" spans="3:8">
      <c r="C33" t="s">
        <v>62</v>
      </c>
      <c r="E33" t="s">
        <v>65</v>
      </c>
    </row>
    <row r="34" spans="3:8">
      <c r="C34" t="s">
        <v>0</v>
      </c>
      <c r="E34" t="s">
        <v>66</v>
      </c>
      <c r="F34" t="s">
        <v>68</v>
      </c>
    </row>
    <row r="35" spans="3:8">
      <c r="C35" t="s">
        <v>63</v>
      </c>
      <c r="E35" t="s">
        <v>67</v>
      </c>
      <c r="F35" t="s">
        <v>69</v>
      </c>
    </row>
    <row r="36" spans="3:8">
      <c r="C36" t="s">
        <v>64</v>
      </c>
      <c r="F36" t="s">
        <v>46</v>
      </c>
      <c r="G36" t="s">
        <v>11</v>
      </c>
      <c r="H36" t="s">
        <v>17</v>
      </c>
    </row>
    <row r="37" spans="3:8">
      <c r="E37" t="s">
        <v>46</v>
      </c>
      <c r="F37">
        <v>856881</v>
      </c>
      <c r="G37">
        <v>4242.4799999999996</v>
      </c>
      <c r="H37">
        <v>861123</v>
      </c>
    </row>
    <row r="38" spans="3:8">
      <c r="F38">
        <v>88.5</v>
      </c>
      <c r="G38">
        <v>0.44</v>
      </c>
      <c r="H38">
        <v>88.94</v>
      </c>
    </row>
    <row r="39" spans="3:8">
      <c r="F39">
        <v>99.51</v>
      </c>
      <c r="G39">
        <v>0.49</v>
      </c>
    </row>
    <row r="40" spans="3:8">
      <c r="F40">
        <v>94.62</v>
      </c>
      <c r="G40">
        <v>6.77</v>
      </c>
    </row>
    <row r="41" spans="3:8">
      <c r="E41" t="s">
        <v>11</v>
      </c>
      <c r="F41">
        <v>48758.7</v>
      </c>
      <c r="G41">
        <v>58378.2</v>
      </c>
      <c r="H41">
        <v>107137</v>
      </c>
    </row>
    <row r="42" spans="3:8">
      <c r="F42">
        <v>5.04</v>
      </c>
      <c r="G42">
        <v>6.03</v>
      </c>
      <c r="H42">
        <v>11.06</v>
      </c>
    </row>
    <row r="43" spans="3:8">
      <c r="F43">
        <v>45.51</v>
      </c>
      <c r="G43">
        <v>54.49</v>
      </c>
    </row>
    <row r="44" spans="3:8">
      <c r="F44">
        <v>5.38</v>
      </c>
      <c r="G44">
        <v>93.23</v>
      </c>
    </row>
    <row r="45" spans="3:8">
      <c r="E45" t="s">
        <v>17</v>
      </c>
      <c r="F45">
        <v>905640</v>
      </c>
      <c r="G45">
        <v>62620.7</v>
      </c>
      <c r="H45">
        <v>968260</v>
      </c>
    </row>
    <row r="46" spans="3:8">
      <c r="F46">
        <v>93.53</v>
      </c>
      <c r="G46">
        <v>6.47</v>
      </c>
      <c r="H46">
        <v>100</v>
      </c>
    </row>
    <row r="51" spans="3:8">
      <c r="C51" t="s">
        <v>70</v>
      </c>
    </row>
    <row r="53" spans="3:8">
      <c r="C53" t="s">
        <v>71</v>
      </c>
    </row>
    <row r="55" spans="3:8">
      <c r="C55" t="s">
        <v>72</v>
      </c>
    </row>
    <row r="57" spans="3:8">
      <c r="C57" t="s">
        <v>62</v>
      </c>
      <c r="E57" t="s">
        <v>65</v>
      </c>
    </row>
    <row r="58" spans="3:8">
      <c r="C58" t="s">
        <v>0</v>
      </c>
      <c r="E58" t="s">
        <v>66</v>
      </c>
      <c r="F58" t="s">
        <v>68</v>
      </c>
    </row>
    <row r="59" spans="3:8">
      <c r="C59" t="s">
        <v>63</v>
      </c>
      <c r="E59" t="s">
        <v>67</v>
      </c>
      <c r="F59" t="s">
        <v>69</v>
      </c>
    </row>
    <row r="60" spans="3:8">
      <c r="C60" t="s">
        <v>64</v>
      </c>
      <c r="F60" t="s">
        <v>46</v>
      </c>
      <c r="G60" t="s">
        <v>11</v>
      </c>
      <c r="H60" t="s">
        <v>17</v>
      </c>
    </row>
    <row r="61" spans="3:8">
      <c r="E61" t="s">
        <v>46</v>
      </c>
      <c r="F61">
        <v>1225665</v>
      </c>
      <c r="G61">
        <v>21139</v>
      </c>
      <c r="H61">
        <v>1246804</v>
      </c>
    </row>
    <row r="62" spans="3:8">
      <c r="F62">
        <v>80.760000000000005</v>
      </c>
      <c r="G62">
        <v>1.39</v>
      </c>
      <c r="H62">
        <v>82.16</v>
      </c>
    </row>
    <row r="63" spans="3:8">
      <c r="F63">
        <v>98.3</v>
      </c>
      <c r="G63">
        <v>1.7</v>
      </c>
    </row>
    <row r="64" spans="3:8">
      <c r="F64">
        <v>90.61</v>
      </c>
      <c r="G64">
        <v>12.82</v>
      </c>
    </row>
    <row r="65" spans="3:8">
      <c r="E65" t="s">
        <v>11</v>
      </c>
      <c r="F65">
        <v>127041</v>
      </c>
      <c r="G65">
        <v>143736</v>
      </c>
      <c r="H65">
        <v>270777</v>
      </c>
    </row>
    <row r="66" spans="3:8">
      <c r="F66">
        <v>8.3699999999999992</v>
      </c>
      <c r="G66">
        <v>9.4700000000000006</v>
      </c>
      <c r="H66">
        <v>17.84</v>
      </c>
    </row>
    <row r="67" spans="3:8">
      <c r="F67">
        <v>46.92</v>
      </c>
      <c r="G67">
        <v>53.08</v>
      </c>
    </row>
    <row r="68" spans="3:8">
      <c r="F68">
        <v>9.39</v>
      </c>
      <c r="G68">
        <v>87.18</v>
      </c>
    </row>
    <row r="69" spans="3:8">
      <c r="E69" t="s">
        <v>17</v>
      </c>
      <c r="F69">
        <v>1352706</v>
      </c>
      <c r="G69">
        <v>164875</v>
      </c>
      <c r="H69">
        <v>1517581</v>
      </c>
    </row>
    <row r="70" spans="3:8">
      <c r="F70">
        <v>89.14</v>
      </c>
      <c r="G70">
        <v>10.86</v>
      </c>
      <c r="H70">
        <v>100</v>
      </c>
    </row>
    <row r="75" spans="3:8">
      <c r="C75" t="s">
        <v>70</v>
      </c>
    </row>
    <row r="77" spans="3:8">
      <c r="C77" t="s">
        <v>71</v>
      </c>
    </row>
    <row r="79" spans="3:8">
      <c r="C79" t="s">
        <v>73</v>
      </c>
    </row>
    <row r="81" spans="3:8">
      <c r="C81" t="s">
        <v>62</v>
      </c>
      <c r="E81" t="s">
        <v>65</v>
      </c>
    </row>
    <row r="82" spans="3:8">
      <c r="C82" t="s">
        <v>0</v>
      </c>
      <c r="E82" t="s">
        <v>66</v>
      </c>
      <c r="F82" t="s">
        <v>68</v>
      </c>
    </row>
    <row r="83" spans="3:8">
      <c r="C83" t="s">
        <v>63</v>
      </c>
      <c r="E83" t="s">
        <v>67</v>
      </c>
      <c r="F83" t="s">
        <v>69</v>
      </c>
    </row>
    <row r="84" spans="3:8">
      <c r="C84" t="s">
        <v>64</v>
      </c>
      <c r="F84" t="s">
        <v>46</v>
      </c>
      <c r="G84" t="s">
        <v>11</v>
      </c>
      <c r="H84" t="s">
        <v>17</v>
      </c>
    </row>
    <row r="85" spans="3:8">
      <c r="E85" t="s">
        <v>46</v>
      </c>
      <c r="F85" s="6">
        <v>12590000</v>
      </c>
      <c r="G85">
        <v>478998</v>
      </c>
      <c r="H85" s="6">
        <v>13070000</v>
      </c>
    </row>
    <row r="86" spans="3:8">
      <c r="F86">
        <v>48.18</v>
      </c>
      <c r="G86">
        <v>1.83</v>
      </c>
      <c r="H86">
        <v>50.01</v>
      </c>
    </row>
    <row r="87" spans="3:8">
      <c r="F87">
        <v>96.33</v>
      </c>
      <c r="G87">
        <v>3.67</v>
      </c>
    </row>
    <row r="88" spans="3:8">
      <c r="F88">
        <v>79.44</v>
      </c>
      <c r="G88">
        <v>4.66</v>
      </c>
    </row>
    <row r="89" spans="3:8">
      <c r="E89" t="s">
        <v>11</v>
      </c>
      <c r="F89">
        <v>3257178</v>
      </c>
      <c r="G89">
        <v>9801740</v>
      </c>
      <c r="H89" s="6">
        <v>13060000</v>
      </c>
    </row>
    <row r="90" spans="3:8">
      <c r="F90">
        <v>12.47</v>
      </c>
      <c r="G90">
        <v>37.520000000000003</v>
      </c>
      <c r="H90">
        <v>49.99</v>
      </c>
    </row>
    <row r="91" spans="3:8">
      <c r="F91">
        <v>24.94</v>
      </c>
      <c r="G91">
        <v>75.06</v>
      </c>
    </row>
    <row r="92" spans="3:8">
      <c r="F92">
        <v>20.56</v>
      </c>
      <c r="G92">
        <v>95.34</v>
      </c>
    </row>
    <row r="93" spans="3:8">
      <c r="E93" t="s">
        <v>17</v>
      </c>
      <c r="F93" s="6">
        <v>15840000</v>
      </c>
      <c r="G93" s="6">
        <v>10280000</v>
      </c>
      <c r="H93" s="6">
        <v>26130000</v>
      </c>
    </row>
    <row r="94" spans="3:8">
      <c r="F94">
        <v>60.65</v>
      </c>
      <c r="G94">
        <v>39.35</v>
      </c>
      <c r="H94">
        <v>100</v>
      </c>
    </row>
  </sheetData>
  <mergeCells count="6">
    <mergeCell ref="B9:B10"/>
    <mergeCell ref="F3:F4"/>
    <mergeCell ref="D3:E3"/>
    <mergeCell ref="C3:C4"/>
    <mergeCell ref="B5:B6"/>
    <mergeCell ref="B7:B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topLeftCell="A16" workbookViewId="0">
      <selection activeCell="K22" sqref="K22"/>
    </sheetView>
  </sheetViews>
  <sheetFormatPr baseColWidth="10" defaultColWidth="8.83203125" defaultRowHeight="14" x14ac:dyDescent="0"/>
  <cols>
    <col min="3" max="3" width="9.5" customWidth="1"/>
  </cols>
  <sheetData>
    <row r="3" spans="1:11">
      <c r="A3" s="32" t="s">
        <v>91</v>
      </c>
      <c r="B3" s="5" t="s">
        <v>92</v>
      </c>
    </row>
    <row r="4" spans="1:11">
      <c r="A4" t="s">
        <v>6</v>
      </c>
      <c r="B4" t="s">
        <v>7</v>
      </c>
      <c r="C4" t="s">
        <v>12</v>
      </c>
      <c r="D4" t="s">
        <v>54</v>
      </c>
      <c r="E4" t="s">
        <v>78</v>
      </c>
      <c r="F4" t="s">
        <v>80</v>
      </c>
      <c r="G4" t="s">
        <v>81</v>
      </c>
      <c r="H4" t="s">
        <v>82</v>
      </c>
      <c r="I4" t="s">
        <v>83</v>
      </c>
      <c r="J4" t="s">
        <v>55</v>
      </c>
      <c r="K4" t="s">
        <v>84</v>
      </c>
    </row>
    <row r="5" spans="1:11">
      <c r="A5">
        <v>1</v>
      </c>
      <c r="B5" t="s">
        <v>4</v>
      </c>
      <c r="C5">
        <v>1</v>
      </c>
      <c r="D5" t="s">
        <v>56</v>
      </c>
      <c r="E5">
        <v>0</v>
      </c>
      <c r="F5">
        <v>-18.6921</v>
      </c>
      <c r="G5">
        <v>313.52</v>
      </c>
      <c r="H5">
        <v>34.213900000000002</v>
      </c>
      <c r="I5" t="s">
        <v>56</v>
      </c>
      <c r="J5" t="s">
        <v>56</v>
      </c>
      <c r="K5" t="s">
        <v>56</v>
      </c>
    </row>
    <row r="6" spans="1:11">
      <c r="A6">
        <v>2</v>
      </c>
      <c r="B6" t="s">
        <v>4</v>
      </c>
      <c r="C6">
        <v>1</v>
      </c>
      <c r="D6" t="s">
        <v>56</v>
      </c>
      <c r="E6">
        <v>1</v>
      </c>
      <c r="F6">
        <v>-39.124099999999999</v>
      </c>
      <c r="G6">
        <v>489.39</v>
      </c>
      <c r="H6">
        <v>33.222799999999999</v>
      </c>
      <c r="I6" t="s">
        <v>56</v>
      </c>
      <c r="J6" t="s">
        <v>56</v>
      </c>
      <c r="K6" t="s">
        <v>56</v>
      </c>
    </row>
    <row r="7" spans="1:11">
      <c r="A7">
        <v>3</v>
      </c>
      <c r="B7" t="s">
        <v>4</v>
      </c>
      <c r="C7" t="s">
        <v>56</v>
      </c>
      <c r="D7">
        <v>0</v>
      </c>
      <c r="E7">
        <v>0</v>
      </c>
      <c r="F7" t="s">
        <v>56</v>
      </c>
      <c r="G7" t="s">
        <v>56</v>
      </c>
      <c r="H7" t="s">
        <v>56</v>
      </c>
      <c r="I7">
        <v>-33.201000000000001</v>
      </c>
      <c r="J7">
        <v>-865.66</v>
      </c>
      <c r="K7">
        <v>-114.17</v>
      </c>
    </row>
    <row r="8" spans="1:11">
      <c r="A8">
        <v>4</v>
      </c>
      <c r="B8" t="s">
        <v>4</v>
      </c>
      <c r="C8" t="s">
        <v>56</v>
      </c>
      <c r="D8">
        <v>1</v>
      </c>
      <c r="E8">
        <v>1</v>
      </c>
      <c r="F8" t="s">
        <v>56</v>
      </c>
      <c r="G8" t="s">
        <v>56</v>
      </c>
      <c r="H8" t="s">
        <v>56</v>
      </c>
      <c r="I8">
        <v>-55.250599999999999</v>
      </c>
      <c r="J8">
        <v>430.66</v>
      </c>
      <c r="K8">
        <v>25.62</v>
      </c>
    </row>
    <row r="9" spans="1:11">
      <c r="A9">
        <v>5</v>
      </c>
      <c r="B9" t="s">
        <v>5</v>
      </c>
      <c r="C9">
        <v>1</v>
      </c>
      <c r="D9" t="s">
        <v>56</v>
      </c>
      <c r="E9">
        <v>0</v>
      </c>
      <c r="F9">
        <v>-20.155100000000001</v>
      </c>
      <c r="G9">
        <v>90848.3</v>
      </c>
      <c r="H9">
        <v>34.587800000000001</v>
      </c>
      <c r="I9" t="s">
        <v>56</v>
      </c>
      <c r="J9" t="s">
        <v>56</v>
      </c>
      <c r="K9" t="s">
        <v>56</v>
      </c>
    </row>
    <row r="10" spans="1:11">
      <c r="A10">
        <v>6</v>
      </c>
      <c r="B10" t="s">
        <v>5</v>
      </c>
      <c r="C10">
        <v>1</v>
      </c>
      <c r="D10" t="s">
        <v>56</v>
      </c>
      <c r="E10">
        <v>1</v>
      </c>
      <c r="F10">
        <v>-27.753299999999999</v>
      </c>
      <c r="G10">
        <v>110916.49</v>
      </c>
      <c r="H10">
        <v>37.307699999999997</v>
      </c>
      <c r="I10" t="s">
        <v>56</v>
      </c>
      <c r="J10" t="s">
        <v>56</v>
      </c>
      <c r="K10" t="s">
        <v>56</v>
      </c>
    </row>
    <row r="11" spans="1:11">
      <c r="A11">
        <v>7</v>
      </c>
      <c r="B11" t="s">
        <v>5</v>
      </c>
      <c r="C11" t="s">
        <v>56</v>
      </c>
      <c r="D11">
        <v>0</v>
      </c>
      <c r="E11">
        <v>0</v>
      </c>
      <c r="F11" t="s">
        <v>56</v>
      </c>
      <c r="G11" t="s">
        <v>56</v>
      </c>
      <c r="H11" t="s">
        <v>56</v>
      </c>
      <c r="I11">
        <v>-33.375300000000003</v>
      </c>
      <c r="J11">
        <v>-285710.59000000003</v>
      </c>
      <c r="K11">
        <v>-111.648</v>
      </c>
    </row>
    <row r="12" spans="1:11">
      <c r="A12">
        <v>8</v>
      </c>
      <c r="B12" t="s">
        <v>5</v>
      </c>
      <c r="C12" t="s">
        <v>56</v>
      </c>
      <c r="D12">
        <v>1</v>
      </c>
      <c r="E12">
        <v>1</v>
      </c>
      <c r="F12" t="s">
        <v>56</v>
      </c>
      <c r="G12" t="s">
        <v>56</v>
      </c>
      <c r="H12" t="s">
        <v>56</v>
      </c>
      <c r="I12">
        <v>-44.4724</v>
      </c>
      <c r="J12">
        <v>102037.68</v>
      </c>
      <c r="K12">
        <v>28.658999999999999</v>
      </c>
    </row>
    <row r="13" spans="1:11">
      <c r="A13">
        <v>9</v>
      </c>
      <c r="B13" t="s">
        <v>3</v>
      </c>
      <c r="C13">
        <v>1</v>
      </c>
      <c r="D13" t="s">
        <v>56</v>
      </c>
      <c r="E13">
        <v>0</v>
      </c>
      <c r="F13">
        <v>-15.062799999999999</v>
      </c>
      <c r="G13">
        <v>2494.52</v>
      </c>
      <c r="H13">
        <v>31.6266</v>
      </c>
      <c r="I13" t="s">
        <v>56</v>
      </c>
      <c r="J13" t="s">
        <v>56</v>
      </c>
      <c r="K13" t="s">
        <v>56</v>
      </c>
    </row>
    <row r="14" spans="1:11">
      <c r="A14">
        <v>10</v>
      </c>
      <c r="B14" t="s">
        <v>3</v>
      </c>
      <c r="C14">
        <v>1</v>
      </c>
      <c r="D14" t="s">
        <v>56</v>
      </c>
      <c r="E14">
        <v>1</v>
      </c>
      <c r="F14">
        <v>-24.857900000000001</v>
      </c>
      <c r="G14">
        <v>3978.35</v>
      </c>
      <c r="H14">
        <v>46.147100000000002</v>
      </c>
      <c r="I14" t="s">
        <v>56</v>
      </c>
      <c r="J14" t="s">
        <v>56</v>
      </c>
      <c r="K14" t="s">
        <v>56</v>
      </c>
    </row>
    <row r="15" spans="1:11">
      <c r="A15">
        <v>11</v>
      </c>
      <c r="B15" t="s">
        <v>3</v>
      </c>
      <c r="C15" t="s">
        <v>56</v>
      </c>
      <c r="D15">
        <v>0</v>
      </c>
      <c r="E15">
        <v>0</v>
      </c>
      <c r="F15" t="s">
        <v>56</v>
      </c>
      <c r="G15" t="s">
        <v>56</v>
      </c>
      <c r="H15" t="s">
        <v>56</v>
      </c>
      <c r="I15">
        <v>-32.67</v>
      </c>
      <c r="J15">
        <v>-4067.56</v>
      </c>
      <c r="K15">
        <v>-51.634</v>
      </c>
    </row>
    <row r="16" spans="1:11">
      <c r="A16">
        <v>12</v>
      </c>
      <c r="B16" t="s">
        <v>3</v>
      </c>
      <c r="C16" t="s">
        <v>56</v>
      </c>
      <c r="D16">
        <v>1</v>
      </c>
      <c r="E16">
        <v>1</v>
      </c>
      <c r="F16" t="s">
        <v>56</v>
      </c>
      <c r="G16" t="s">
        <v>56</v>
      </c>
      <c r="H16" t="s">
        <v>56</v>
      </c>
      <c r="I16">
        <v>-47.114699999999999</v>
      </c>
      <c r="J16">
        <v>3615.9</v>
      </c>
      <c r="K16">
        <v>36.000999999999998</v>
      </c>
    </row>
    <row r="20" spans="1:17">
      <c r="C20" t="s">
        <v>85</v>
      </c>
      <c r="E20" t="s">
        <v>86</v>
      </c>
    </row>
    <row r="21" spans="1:17">
      <c r="A21" s="7"/>
      <c r="B21" s="7"/>
      <c r="C21" s="7" t="s">
        <v>35</v>
      </c>
      <c r="D21" s="7" t="s">
        <v>53</v>
      </c>
      <c r="E21" s="7" t="s">
        <v>35</v>
      </c>
      <c r="F21" s="7" t="s">
        <v>53</v>
      </c>
      <c r="G21" s="43" t="s">
        <v>87</v>
      </c>
    </row>
    <row r="22" spans="1:17">
      <c r="A22" s="114" t="s">
        <v>4</v>
      </c>
      <c r="B22" s="7" t="s">
        <v>76</v>
      </c>
      <c r="C22" s="17">
        <f>F6*-1</f>
        <v>39.124099999999999</v>
      </c>
      <c r="D22" s="17">
        <f>I8*-1</f>
        <v>55.250599999999999</v>
      </c>
      <c r="E22" s="17">
        <v>33.222799999999999</v>
      </c>
      <c r="F22" s="17">
        <v>25.62</v>
      </c>
      <c r="G22" s="4">
        <v>24.605</v>
      </c>
      <c r="I22" s="4">
        <f t="shared" ref="I22:I27" si="0">D22-C22</f>
        <v>16.1265</v>
      </c>
      <c r="M22" s="41"/>
      <c r="O22" s="41"/>
      <c r="Q22" s="41"/>
    </row>
    <row r="23" spans="1:17">
      <c r="A23" s="115"/>
      <c r="B23" s="22" t="s">
        <v>77</v>
      </c>
      <c r="C23" s="14">
        <f>F5*-1</f>
        <v>18.6921</v>
      </c>
      <c r="D23" s="14">
        <f>I7*-1</f>
        <v>33.201000000000001</v>
      </c>
      <c r="E23" s="14">
        <v>34.213900000000002</v>
      </c>
      <c r="F23" s="14">
        <v>-114.17</v>
      </c>
      <c r="G23" s="4"/>
      <c r="I23" s="4">
        <f t="shared" si="0"/>
        <v>14.508900000000001</v>
      </c>
      <c r="L23" s="42"/>
      <c r="M23" s="41"/>
      <c r="N23" s="42"/>
      <c r="O23" s="41"/>
      <c r="P23" s="42"/>
      <c r="Q23" s="41"/>
    </row>
    <row r="24" spans="1:17">
      <c r="A24" s="114" t="s">
        <v>5</v>
      </c>
      <c r="B24" s="7" t="s">
        <v>76</v>
      </c>
      <c r="C24" s="17">
        <f>F10*-1</f>
        <v>27.753299999999999</v>
      </c>
      <c r="D24" s="17">
        <f>I12*-1</f>
        <v>44.4724</v>
      </c>
      <c r="E24" s="17">
        <f>H10</f>
        <v>37.307699999999997</v>
      </c>
      <c r="F24" s="17">
        <f>K12</f>
        <v>28.658999999999999</v>
      </c>
      <c r="G24" s="4">
        <v>24.349</v>
      </c>
      <c r="I24" s="4">
        <f t="shared" si="0"/>
        <v>16.719100000000001</v>
      </c>
      <c r="L24" s="42"/>
      <c r="M24" s="41"/>
      <c r="N24" s="42"/>
      <c r="O24" s="41"/>
      <c r="P24" s="42"/>
      <c r="Q24" s="41"/>
    </row>
    <row r="25" spans="1:17">
      <c r="A25" s="115"/>
      <c r="B25" s="22" t="s">
        <v>77</v>
      </c>
      <c r="C25" s="14">
        <f>F9*-1</f>
        <v>20.155100000000001</v>
      </c>
      <c r="D25" s="14">
        <f>I11*-1</f>
        <v>33.375300000000003</v>
      </c>
      <c r="E25" s="14">
        <f>H9</f>
        <v>34.587800000000001</v>
      </c>
      <c r="F25" s="14">
        <f>K11</f>
        <v>-111.648</v>
      </c>
      <c r="G25" s="4"/>
      <c r="I25" s="4">
        <f t="shared" si="0"/>
        <v>13.220200000000002</v>
      </c>
      <c r="L25" s="42"/>
      <c r="M25" s="41"/>
      <c r="N25" s="42"/>
      <c r="O25" s="41"/>
      <c r="P25" s="42"/>
      <c r="Q25" s="41"/>
    </row>
    <row r="26" spans="1:17">
      <c r="A26" s="118" t="s">
        <v>3</v>
      </c>
      <c r="B26" s="8" t="s">
        <v>76</v>
      </c>
      <c r="C26" s="11">
        <f>F14*-1</f>
        <v>24.857900000000001</v>
      </c>
      <c r="D26" s="11">
        <f>I16*-1</f>
        <v>47.114699999999999</v>
      </c>
      <c r="E26" s="11">
        <f>H14</f>
        <v>46.147100000000002</v>
      </c>
      <c r="F26" s="11">
        <f>K16</f>
        <v>36.000999999999998</v>
      </c>
      <c r="G26" s="4">
        <v>35.816000000000003</v>
      </c>
      <c r="I26" s="4">
        <f t="shared" si="0"/>
        <v>22.256799999999998</v>
      </c>
      <c r="M26" s="41"/>
      <c r="O26" s="41"/>
      <c r="Q26" s="41"/>
    </row>
    <row r="27" spans="1:17">
      <c r="A27" s="115"/>
      <c r="B27" s="22" t="s">
        <v>77</v>
      </c>
      <c r="C27" s="14">
        <f>F13*-1</f>
        <v>15.062799999999999</v>
      </c>
      <c r="D27" s="14">
        <f>I15*-1</f>
        <v>32.67</v>
      </c>
      <c r="E27" s="14">
        <f>H13</f>
        <v>31.6266</v>
      </c>
      <c r="F27" s="14">
        <f>K15</f>
        <v>-51.634</v>
      </c>
      <c r="I27" s="4">
        <f t="shared" si="0"/>
        <v>17.607200000000002</v>
      </c>
      <c r="M27" s="41"/>
      <c r="O27" s="41"/>
      <c r="Q27" s="41"/>
    </row>
    <row r="28" spans="1:17">
      <c r="M28" s="41"/>
      <c r="O28" s="41"/>
      <c r="Q28" s="41"/>
    </row>
    <row r="29" spans="1:17">
      <c r="L29" s="42"/>
      <c r="M29" s="41"/>
      <c r="N29" s="42"/>
      <c r="O29" s="41"/>
      <c r="P29" s="42"/>
      <c r="Q29" s="41"/>
    </row>
    <row r="30" spans="1:17">
      <c r="L30" s="42"/>
      <c r="M30" s="41"/>
      <c r="N30" s="42"/>
      <c r="O30" s="41"/>
      <c r="P30" s="42"/>
      <c r="Q30" s="41"/>
    </row>
    <row r="31" spans="1:17">
      <c r="L31" s="42"/>
      <c r="M31" s="41"/>
      <c r="N31" s="42"/>
      <c r="O31" s="41"/>
      <c r="P31" s="42"/>
      <c r="Q31" s="41"/>
    </row>
    <row r="32" spans="1:17">
      <c r="M32" s="41"/>
      <c r="O32" s="41"/>
      <c r="Q32" s="41"/>
    </row>
  </sheetData>
  <mergeCells count="3">
    <mergeCell ref="A22:A23"/>
    <mergeCell ref="A24:A25"/>
    <mergeCell ref="A26:A27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workbookViewId="0">
      <selection activeCell="K13" sqref="K13"/>
    </sheetView>
  </sheetViews>
  <sheetFormatPr baseColWidth="10" defaultColWidth="8.83203125" defaultRowHeight="14" x14ac:dyDescent="0"/>
  <sheetData>
    <row r="2" spans="1:8">
      <c r="A2" s="32" t="s">
        <v>93</v>
      </c>
      <c r="B2" s="5" t="s">
        <v>94</v>
      </c>
    </row>
    <row r="4" spans="1:8">
      <c r="B4" s="7"/>
      <c r="C4" s="119" t="s">
        <v>4</v>
      </c>
      <c r="D4" s="119"/>
      <c r="E4" s="119" t="s">
        <v>5</v>
      </c>
      <c r="F4" s="119"/>
      <c r="G4" s="119" t="s">
        <v>3</v>
      </c>
      <c r="H4" s="119"/>
    </row>
    <row r="5" spans="1:8">
      <c r="B5" s="8"/>
      <c r="C5" s="44" t="s">
        <v>76</v>
      </c>
      <c r="D5" s="44" t="s">
        <v>77</v>
      </c>
      <c r="E5" s="44" t="s">
        <v>76</v>
      </c>
      <c r="F5" s="44" t="s">
        <v>77</v>
      </c>
      <c r="G5" s="44" t="s">
        <v>76</v>
      </c>
      <c r="H5" s="44" t="s">
        <v>77</v>
      </c>
    </row>
    <row r="6" spans="1:8">
      <c r="B6" s="9" t="s">
        <v>79</v>
      </c>
      <c r="C6" s="10">
        <v>31.11</v>
      </c>
      <c r="D6" s="10">
        <v>68.759999999999991</v>
      </c>
      <c r="E6" s="10">
        <v>80.58</v>
      </c>
      <c r="F6" s="10">
        <v>190.87</v>
      </c>
      <c r="G6" s="10">
        <v>9109.24</v>
      </c>
      <c r="H6" s="10">
        <v>5251.34</v>
      </c>
    </row>
    <row r="7" spans="1:8">
      <c r="B7" s="9" t="s">
        <v>26</v>
      </c>
      <c r="C7" s="8"/>
      <c r="D7" s="8"/>
      <c r="E7" s="8"/>
      <c r="F7" s="8"/>
      <c r="G7" s="8"/>
      <c r="H7" s="8"/>
    </row>
    <row r="8" spans="1:8">
      <c r="B8" s="8" t="s">
        <v>29</v>
      </c>
      <c r="C8" s="11">
        <v>17.0733</v>
      </c>
      <c r="D8" s="11">
        <v>36.764000000000003</v>
      </c>
      <c r="E8" s="11">
        <v>12.4117</v>
      </c>
      <c r="F8" s="11">
        <v>31.5824</v>
      </c>
      <c r="G8" s="11">
        <v>14.426500000000001</v>
      </c>
      <c r="H8" s="11">
        <v>26.864100000000001</v>
      </c>
    </row>
    <row r="9" spans="1:8">
      <c r="B9" s="8" t="s">
        <v>30</v>
      </c>
      <c r="C9" s="11">
        <v>82.926699999999997</v>
      </c>
      <c r="D9" s="11">
        <v>63.235999999999997</v>
      </c>
      <c r="E9" s="11">
        <v>87.588300000000004</v>
      </c>
      <c r="F9" s="11">
        <v>68.417599999999993</v>
      </c>
      <c r="G9" s="11">
        <v>85.573499999999996</v>
      </c>
      <c r="H9" s="11">
        <v>73.135900000000007</v>
      </c>
    </row>
    <row r="10" spans="1:8">
      <c r="B10" s="1" t="s">
        <v>23</v>
      </c>
      <c r="C10" s="11"/>
      <c r="D10" s="11"/>
      <c r="E10" s="11"/>
      <c r="F10" s="11"/>
      <c r="G10" s="11"/>
      <c r="H10" s="11"/>
    </row>
    <row r="11" spans="1:8">
      <c r="B11" s="2" t="s">
        <v>88</v>
      </c>
      <c r="C11" s="11">
        <v>8.9695</v>
      </c>
      <c r="D11" s="11">
        <v>13.699199999999999</v>
      </c>
      <c r="E11" s="11">
        <v>6.1978</v>
      </c>
      <c r="F11" s="11">
        <v>11.1198</v>
      </c>
      <c r="G11" s="11">
        <v>6.1978</v>
      </c>
      <c r="H11" s="11">
        <v>9.4907000000000004</v>
      </c>
    </row>
    <row r="12" spans="1:8">
      <c r="B12" s="2" t="s">
        <v>89</v>
      </c>
      <c r="C12" s="11">
        <v>62.432600000000001</v>
      </c>
      <c r="D12" s="11">
        <v>39.967799999999997</v>
      </c>
      <c r="E12" s="11">
        <v>68.8733</v>
      </c>
      <c r="F12" s="11">
        <v>42.525599999999997</v>
      </c>
      <c r="G12" s="11">
        <v>60.366500000000002</v>
      </c>
      <c r="H12" s="11">
        <v>41.4998</v>
      </c>
    </row>
    <row r="13" spans="1:8">
      <c r="B13" s="1" t="s">
        <v>24</v>
      </c>
      <c r="C13" s="11"/>
      <c r="D13" s="11"/>
      <c r="E13" s="11"/>
      <c r="F13" s="11"/>
      <c r="G13" s="11"/>
      <c r="H13" s="11"/>
    </row>
    <row r="14" spans="1:8">
      <c r="B14" s="19" t="s">
        <v>90</v>
      </c>
      <c r="C14" s="11"/>
      <c r="D14" s="11"/>
      <c r="E14" s="11"/>
      <c r="F14" s="11"/>
      <c r="G14" s="11"/>
      <c r="H14" s="11"/>
    </row>
    <row r="15" spans="1:8">
      <c r="B15" s="3" t="s">
        <v>18</v>
      </c>
      <c r="C15" s="11">
        <v>9.6913999999999998</v>
      </c>
      <c r="D15" s="11">
        <v>10.9636</v>
      </c>
      <c r="E15" s="11">
        <v>6.2946</v>
      </c>
      <c r="F15" s="11">
        <v>14.990600000000001</v>
      </c>
      <c r="G15" s="11">
        <v>6.5336999999999996</v>
      </c>
      <c r="H15" s="11">
        <v>11.808999999999999</v>
      </c>
    </row>
    <row r="16" spans="1:8">
      <c r="B16" s="3" t="s">
        <v>19</v>
      </c>
      <c r="C16" s="11">
        <v>5.4901</v>
      </c>
      <c r="D16" s="11">
        <v>12.590999999999999</v>
      </c>
      <c r="E16" s="11">
        <v>5.3761999999999999</v>
      </c>
      <c r="F16" s="11">
        <v>11.1953</v>
      </c>
      <c r="G16" s="11">
        <v>3.9315000000000002</v>
      </c>
      <c r="H16" s="11">
        <v>8.1986000000000008</v>
      </c>
    </row>
    <row r="17" spans="2:8">
      <c r="B17" s="3" t="s">
        <v>20</v>
      </c>
      <c r="C17" s="11">
        <v>1.8917999999999999</v>
      </c>
      <c r="D17" s="11">
        <v>13.2094</v>
      </c>
      <c r="E17" s="11">
        <v>0.7409</v>
      </c>
      <c r="F17" s="11">
        <v>5.3964999999999996</v>
      </c>
      <c r="G17" s="11">
        <v>3.9613</v>
      </c>
      <c r="H17" s="11">
        <v>6.8564999999999996</v>
      </c>
    </row>
    <row r="18" spans="2:8">
      <c r="B18" s="19" t="s">
        <v>90</v>
      </c>
      <c r="C18" s="11"/>
      <c r="D18" s="11"/>
      <c r="E18" s="11"/>
      <c r="F18" s="11"/>
      <c r="G18" s="11"/>
      <c r="H18" s="11"/>
    </row>
    <row r="19" spans="2:8">
      <c r="B19" s="3" t="s">
        <v>18</v>
      </c>
      <c r="C19" s="11">
        <v>30.616099999999999</v>
      </c>
      <c r="D19" s="11">
        <v>14.840199999999999</v>
      </c>
      <c r="E19" s="11">
        <v>43.503700000000002</v>
      </c>
      <c r="F19" s="11">
        <v>28.301500000000001</v>
      </c>
      <c r="G19" s="11">
        <v>41.749200000000002</v>
      </c>
      <c r="H19" s="11">
        <v>28.683800000000002</v>
      </c>
    </row>
    <row r="20" spans="2:8">
      <c r="B20" s="3" t="s">
        <v>19</v>
      </c>
      <c r="C20" s="11">
        <v>37.8232</v>
      </c>
      <c r="D20" s="11">
        <v>28.0322</v>
      </c>
      <c r="E20" s="11">
        <v>37.868099999999998</v>
      </c>
      <c r="F20" s="11">
        <v>30.987200000000001</v>
      </c>
      <c r="G20" s="11">
        <v>29.031099999999999</v>
      </c>
      <c r="H20" s="11">
        <v>29.502600000000001</v>
      </c>
    </row>
    <row r="21" spans="2:8">
      <c r="B21" s="3" t="s">
        <v>27</v>
      </c>
      <c r="C21" s="11">
        <v>14.487399999999999</v>
      </c>
      <c r="D21" s="11">
        <v>20.363700000000001</v>
      </c>
      <c r="E21" s="11">
        <v>6.2164000000000001</v>
      </c>
      <c r="F21" s="11">
        <v>9.1288999999999998</v>
      </c>
      <c r="G21" s="11">
        <v>14.793200000000001</v>
      </c>
      <c r="H21" s="11">
        <v>14.9496</v>
      </c>
    </row>
    <row r="22" spans="2:8">
      <c r="B22" s="1" t="s">
        <v>25</v>
      </c>
      <c r="C22" s="11"/>
      <c r="D22" s="11"/>
      <c r="E22" s="11"/>
      <c r="F22" s="11"/>
      <c r="G22" s="11"/>
      <c r="H22" s="11"/>
    </row>
    <row r="23" spans="2:8">
      <c r="B23" s="19" t="s">
        <v>90</v>
      </c>
      <c r="C23" s="11"/>
      <c r="D23" s="11"/>
      <c r="E23" s="11"/>
      <c r="F23" s="11"/>
      <c r="G23" s="11"/>
      <c r="H23" s="11"/>
    </row>
    <row r="24" spans="2:8">
      <c r="B24" s="3" t="s">
        <v>21</v>
      </c>
      <c r="C24" s="11">
        <v>15.9686</v>
      </c>
      <c r="D24" s="11">
        <v>31.0215</v>
      </c>
      <c r="E24" s="11">
        <v>11.158300000000001</v>
      </c>
      <c r="F24" s="11">
        <v>27.970400000000001</v>
      </c>
      <c r="G24" s="11">
        <v>12.65</v>
      </c>
      <c r="H24" s="11">
        <v>19.414300000000001</v>
      </c>
    </row>
    <row r="25" spans="2:8">
      <c r="B25" s="3" t="s">
        <v>22</v>
      </c>
      <c r="C25" s="11">
        <v>1.1047</v>
      </c>
      <c r="D25" s="11">
        <v>5.7424999999999997</v>
      </c>
      <c r="E25" s="11">
        <v>1.2535000000000001</v>
      </c>
      <c r="F25" s="11">
        <v>3.6120000000000001</v>
      </c>
      <c r="G25" s="11">
        <v>1.7764</v>
      </c>
      <c r="H25" s="11">
        <v>7.4497999999999998</v>
      </c>
    </row>
    <row r="26" spans="2:8">
      <c r="B26" s="19" t="s">
        <v>90</v>
      </c>
      <c r="C26" s="11"/>
      <c r="D26" s="11"/>
      <c r="E26" s="11"/>
      <c r="F26" s="11"/>
      <c r="G26" s="11"/>
      <c r="H26" s="11"/>
    </row>
    <row r="27" spans="2:8">
      <c r="B27" s="3" t="s">
        <v>21</v>
      </c>
      <c r="C27" s="11">
        <v>77.216300000000004</v>
      </c>
      <c r="D27" s="11">
        <v>48.630099999999999</v>
      </c>
      <c r="E27" s="11">
        <v>85.485900000000001</v>
      </c>
      <c r="F27" s="11">
        <v>62.5764</v>
      </c>
      <c r="G27" s="11">
        <v>76.461799999999997</v>
      </c>
      <c r="H27" s="11">
        <v>54.078400000000002</v>
      </c>
    </row>
    <row r="28" spans="2:8">
      <c r="B28" s="12" t="s">
        <v>22</v>
      </c>
      <c r="C28" s="14">
        <v>5.7103999999999999</v>
      </c>
      <c r="D28" s="14">
        <v>14.606</v>
      </c>
      <c r="E28" s="14">
        <v>2.1023000000000001</v>
      </c>
      <c r="F28" s="14">
        <v>5.8413000000000004</v>
      </c>
      <c r="G28" s="14">
        <v>9.1117000000000008</v>
      </c>
      <c r="H28" s="14">
        <v>19.057500000000001</v>
      </c>
    </row>
    <row r="30" spans="2:8">
      <c r="C30" s="36">
        <f>C27/C9</f>
        <v>0.93113918677579122</v>
      </c>
      <c r="D30" s="36">
        <f t="shared" ref="D30:H30" si="0">D27/D9</f>
        <v>0.7690255550635714</v>
      </c>
      <c r="E30" s="36">
        <f t="shared" si="0"/>
        <v>0.97599679409236162</v>
      </c>
      <c r="F30" s="36">
        <f t="shared" si="0"/>
        <v>0.91462430719580934</v>
      </c>
      <c r="G30" s="36">
        <f t="shared" si="0"/>
        <v>0.89352194312491606</v>
      </c>
      <c r="H30" s="36">
        <f t="shared" si="0"/>
        <v>0.73942345687958988</v>
      </c>
    </row>
    <row r="31" spans="2:8">
      <c r="B31" s="45" t="s">
        <v>21</v>
      </c>
      <c r="C31" s="4">
        <f>C27+C24</f>
        <v>93.184899999999999</v>
      </c>
      <c r="D31" s="4">
        <f t="shared" ref="D31:H31" si="1">D27+D24</f>
        <v>79.651600000000002</v>
      </c>
      <c r="E31" s="4">
        <f t="shared" si="1"/>
        <v>96.644199999999998</v>
      </c>
      <c r="F31" s="4">
        <f t="shared" si="1"/>
        <v>90.546800000000005</v>
      </c>
      <c r="G31" s="4">
        <f t="shared" si="1"/>
        <v>89.111800000000002</v>
      </c>
      <c r="H31" s="4">
        <f t="shared" si="1"/>
        <v>73.492699999999999</v>
      </c>
    </row>
    <row r="32" spans="2:8">
      <c r="B32" s="45" t="s">
        <v>18</v>
      </c>
      <c r="C32" s="4">
        <f>C15+C19</f>
        <v>40.307499999999997</v>
      </c>
      <c r="D32" s="4">
        <f t="shared" ref="D32:H32" si="2">D15+D19</f>
        <v>25.803799999999999</v>
      </c>
      <c r="E32" s="4">
        <f t="shared" si="2"/>
        <v>49.798300000000005</v>
      </c>
      <c r="F32" s="4">
        <f t="shared" si="2"/>
        <v>43.292100000000005</v>
      </c>
      <c r="G32" s="4">
        <f t="shared" si="2"/>
        <v>48.282899999999998</v>
      </c>
      <c r="H32" s="4">
        <f t="shared" si="2"/>
        <v>40.492800000000003</v>
      </c>
    </row>
    <row r="33" spans="3:3">
      <c r="C33" s="4"/>
    </row>
  </sheetData>
  <mergeCells count="3">
    <mergeCell ref="C4:D4"/>
    <mergeCell ref="E4:F4"/>
    <mergeCell ref="G4:H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H6" sqref="H6"/>
    </sheetView>
  </sheetViews>
  <sheetFormatPr baseColWidth="10" defaultColWidth="8.83203125" defaultRowHeight="14" x14ac:dyDescent="0"/>
  <cols>
    <col min="1" max="1" width="32.6640625" customWidth="1"/>
    <col min="3" max="3" width="10.6640625" customWidth="1"/>
    <col min="5" max="5" width="10.33203125" customWidth="1"/>
    <col min="7" max="7" width="10.33203125" customWidth="1"/>
  </cols>
  <sheetData>
    <row r="3" spans="1:7">
      <c r="A3" s="32" t="s">
        <v>120</v>
      </c>
      <c r="B3" s="5" t="s">
        <v>121</v>
      </c>
    </row>
    <row r="5" spans="1:7">
      <c r="A5" s="7"/>
      <c r="B5" s="119" t="s">
        <v>4</v>
      </c>
      <c r="C5" s="119"/>
      <c r="D5" s="119" t="s">
        <v>5</v>
      </c>
      <c r="E5" s="119"/>
      <c r="F5" s="119" t="s">
        <v>3</v>
      </c>
      <c r="G5" s="119"/>
    </row>
    <row r="6" spans="1:7">
      <c r="A6" s="22"/>
      <c r="B6" s="37" t="s">
        <v>35</v>
      </c>
      <c r="C6" s="37" t="s">
        <v>53</v>
      </c>
      <c r="D6" s="37" t="s">
        <v>35</v>
      </c>
      <c r="E6" s="37" t="s">
        <v>53</v>
      </c>
      <c r="F6" s="37" t="s">
        <v>35</v>
      </c>
      <c r="G6" s="37" t="s">
        <v>53</v>
      </c>
    </row>
    <row r="7" spans="1:7">
      <c r="A7" s="20" t="s">
        <v>36</v>
      </c>
      <c r="B7" s="23">
        <v>7.8</v>
      </c>
      <c r="C7" s="23">
        <v>6</v>
      </c>
      <c r="D7" s="23">
        <v>12.3</v>
      </c>
      <c r="E7" s="23">
        <v>9.9</v>
      </c>
      <c r="F7" s="23">
        <v>34.64</v>
      </c>
      <c r="G7" s="24">
        <v>36.9</v>
      </c>
    </row>
    <row r="8" spans="1:7">
      <c r="A8" s="20" t="s">
        <v>37</v>
      </c>
      <c r="B8" s="23">
        <v>3.3</v>
      </c>
      <c r="C8" s="23">
        <v>0.4</v>
      </c>
      <c r="D8" s="23">
        <v>5.5</v>
      </c>
      <c r="E8" s="23">
        <v>1</v>
      </c>
      <c r="F8" s="23">
        <v>15.35</v>
      </c>
      <c r="G8" s="24">
        <v>2.4500000000000002</v>
      </c>
    </row>
    <row r="9" spans="1:7">
      <c r="A9" s="20" t="s">
        <v>38</v>
      </c>
      <c r="B9" s="23">
        <v>43.8</v>
      </c>
      <c r="C9" s="23">
        <v>57.5</v>
      </c>
      <c r="D9" s="23">
        <v>49.1</v>
      </c>
      <c r="E9" s="23">
        <v>71.099999999999994</v>
      </c>
      <c r="F9" s="23">
        <v>30.49</v>
      </c>
      <c r="G9" s="24">
        <v>51.77</v>
      </c>
    </row>
    <row r="10" spans="1:7">
      <c r="A10" s="28" t="s">
        <v>39</v>
      </c>
      <c r="B10" s="27">
        <v>45.1</v>
      </c>
      <c r="C10" s="27">
        <v>36</v>
      </c>
      <c r="D10" s="27">
        <v>33.1</v>
      </c>
      <c r="E10" s="27">
        <v>18.100000000000001</v>
      </c>
      <c r="F10" s="27">
        <v>19.53</v>
      </c>
      <c r="G10" s="30">
        <v>8.8800000000000008</v>
      </c>
    </row>
    <row r="11" spans="1:7">
      <c r="A11" s="31" t="s">
        <v>45</v>
      </c>
      <c r="B11" s="25"/>
      <c r="C11" s="23"/>
      <c r="D11" s="25"/>
      <c r="E11" s="23"/>
      <c r="F11" s="25"/>
      <c r="G11" s="23"/>
    </row>
    <row r="12" spans="1:7">
      <c r="A12" s="33" t="s">
        <v>15</v>
      </c>
      <c r="B12" s="25">
        <f>B9+B7</f>
        <v>51.599999999999994</v>
      </c>
      <c r="C12" s="25">
        <f t="shared" ref="C12:G12" si="0">C9+C7</f>
        <v>63.5</v>
      </c>
      <c r="D12" s="25">
        <f t="shared" si="0"/>
        <v>61.400000000000006</v>
      </c>
      <c r="E12" s="25">
        <f t="shared" si="0"/>
        <v>81</v>
      </c>
      <c r="F12" s="25">
        <f t="shared" si="0"/>
        <v>65.13</v>
      </c>
      <c r="G12" s="25">
        <f t="shared" si="0"/>
        <v>88.67</v>
      </c>
    </row>
    <row r="13" spans="1:7">
      <c r="A13" s="20" t="s">
        <v>41</v>
      </c>
      <c r="B13" s="11">
        <f>100*B7/(B7+B8)</f>
        <v>70.270270270270274</v>
      </c>
      <c r="C13" s="11">
        <f t="shared" ref="C13:G13" si="1">100*C7/(C7+C8)</f>
        <v>93.75</v>
      </c>
      <c r="D13" s="11">
        <f t="shared" si="1"/>
        <v>69.101123595505612</v>
      </c>
      <c r="E13" s="11">
        <f t="shared" si="1"/>
        <v>90.825688073394488</v>
      </c>
      <c r="F13" s="11">
        <f t="shared" si="1"/>
        <v>69.293858771754344</v>
      </c>
      <c r="G13" s="11">
        <f t="shared" si="1"/>
        <v>93.773824650571783</v>
      </c>
    </row>
    <row r="14" spans="1:7">
      <c r="A14" s="28" t="s">
        <v>47</v>
      </c>
      <c r="B14" s="14">
        <f>100*B9/(B9+B10)</f>
        <v>49.268841394825643</v>
      </c>
      <c r="C14" s="14">
        <f t="shared" ref="C14:G14" si="2">100*C9/(C9+C10)</f>
        <v>61.497326203208559</v>
      </c>
      <c r="D14" s="14">
        <f t="shared" si="2"/>
        <v>59.7323600973236</v>
      </c>
      <c r="E14" s="14">
        <f t="shared" si="2"/>
        <v>79.708520179372201</v>
      </c>
      <c r="F14" s="14">
        <f t="shared" si="2"/>
        <v>60.955617752898846</v>
      </c>
      <c r="G14" s="14">
        <f t="shared" si="2"/>
        <v>85.358615004122001</v>
      </c>
    </row>
    <row r="16" spans="1:7">
      <c r="A16" s="5" t="s">
        <v>119</v>
      </c>
    </row>
    <row r="17" spans="1:7">
      <c r="A17" t="s">
        <v>59</v>
      </c>
    </row>
    <row r="18" spans="1:7">
      <c r="A18" s="7"/>
      <c r="B18" s="112" t="s">
        <v>4</v>
      </c>
      <c r="C18" s="112"/>
      <c r="D18" s="112" t="s">
        <v>5</v>
      </c>
      <c r="E18" s="112"/>
      <c r="F18" s="112" t="s">
        <v>3</v>
      </c>
      <c r="G18" s="112"/>
    </row>
    <row r="19" spans="1:7">
      <c r="A19" s="22"/>
      <c r="B19" s="21" t="s">
        <v>35</v>
      </c>
      <c r="C19" s="21" t="s">
        <v>53</v>
      </c>
      <c r="D19" s="21" t="s">
        <v>35</v>
      </c>
      <c r="E19" s="21" t="s">
        <v>53</v>
      </c>
      <c r="F19" s="21" t="s">
        <v>35</v>
      </c>
      <c r="G19" s="21" t="s">
        <v>53</v>
      </c>
    </row>
    <row r="20" spans="1:7">
      <c r="A20" s="20" t="s">
        <v>36</v>
      </c>
      <c r="B20" s="23">
        <v>13.2</v>
      </c>
      <c r="C20" s="23">
        <v>8.4</v>
      </c>
      <c r="D20" s="23">
        <v>15.5</v>
      </c>
      <c r="E20" s="23">
        <v>10.8</v>
      </c>
      <c r="F20" s="23">
        <v>47.49</v>
      </c>
      <c r="G20" s="24">
        <v>56.59</v>
      </c>
    </row>
    <row r="21" spans="1:7">
      <c r="A21" s="20" t="s">
        <v>37</v>
      </c>
      <c r="B21" s="23">
        <v>8</v>
      </c>
      <c r="C21" s="23">
        <v>0.1</v>
      </c>
      <c r="D21" s="23">
        <v>8.6</v>
      </c>
      <c r="E21" s="23">
        <v>0.2</v>
      </c>
      <c r="F21" s="23">
        <v>21.88</v>
      </c>
      <c r="G21" s="24">
        <v>1.53</v>
      </c>
    </row>
    <row r="22" spans="1:7">
      <c r="A22" s="20" t="s">
        <v>38</v>
      </c>
      <c r="B22" s="23">
        <v>35.799999999999997</v>
      </c>
      <c r="C22" s="23">
        <v>73.599999999999994</v>
      </c>
      <c r="D22" s="23">
        <v>36.799999999999997</v>
      </c>
      <c r="E22" s="23">
        <v>77.099999999999994</v>
      </c>
      <c r="F22" s="23">
        <v>16.829999999999998</v>
      </c>
      <c r="G22" s="24">
        <v>39.32</v>
      </c>
    </row>
    <row r="23" spans="1:7">
      <c r="A23" s="28" t="s">
        <v>39</v>
      </c>
      <c r="B23" s="27">
        <v>43</v>
      </c>
      <c r="C23" s="27">
        <v>17.899999999999999</v>
      </c>
      <c r="D23" s="27">
        <v>39.1</v>
      </c>
      <c r="E23" s="27">
        <v>11.9</v>
      </c>
      <c r="F23" s="27">
        <v>13.8</v>
      </c>
      <c r="G23" s="30">
        <v>2.56</v>
      </c>
    </row>
    <row r="24" spans="1:7">
      <c r="A24" s="31" t="s">
        <v>45</v>
      </c>
      <c r="B24" s="25"/>
      <c r="C24" s="23"/>
      <c r="D24" s="25"/>
      <c r="E24" s="23"/>
      <c r="F24" s="25"/>
      <c r="G24" s="23"/>
    </row>
    <row r="25" spans="1:7">
      <c r="A25" s="33" t="s">
        <v>15</v>
      </c>
      <c r="B25" s="25">
        <f>B22+B20</f>
        <v>49</v>
      </c>
      <c r="C25" s="25">
        <f t="shared" ref="C25:G25" si="3">C22+C20</f>
        <v>82</v>
      </c>
      <c r="D25" s="25">
        <f t="shared" si="3"/>
        <v>52.3</v>
      </c>
      <c r="E25" s="25">
        <f t="shared" si="3"/>
        <v>87.899999999999991</v>
      </c>
      <c r="F25" s="25">
        <f t="shared" si="3"/>
        <v>64.319999999999993</v>
      </c>
      <c r="G25" s="25">
        <f t="shared" si="3"/>
        <v>95.91</v>
      </c>
    </row>
    <row r="26" spans="1:7">
      <c r="A26" s="20" t="s">
        <v>41</v>
      </c>
      <c r="B26" s="11">
        <f>100*B20/(B20+B21)</f>
        <v>62.264150943396231</v>
      </c>
      <c r="C26" s="11">
        <f t="shared" ref="C26:G26" si="4">100*C20/(C20+C21)</f>
        <v>98.82352941176471</v>
      </c>
      <c r="D26" s="11">
        <f t="shared" si="4"/>
        <v>64.315352697095435</v>
      </c>
      <c r="E26" s="11">
        <f t="shared" si="4"/>
        <v>98.181818181818187</v>
      </c>
      <c r="F26" s="11">
        <f t="shared" si="4"/>
        <v>68.458988035173704</v>
      </c>
      <c r="G26" s="11">
        <f t="shared" si="4"/>
        <v>97.367515485203015</v>
      </c>
    </row>
    <row r="27" spans="1:7">
      <c r="A27" s="28" t="s">
        <v>47</v>
      </c>
      <c r="B27" s="14">
        <f>100*B22/(B22+B23)</f>
        <v>45.431472081218267</v>
      </c>
      <c r="C27" s="14">
        <f t="shared" ref="C27:G27" si="5">100*C22/(C22+C23)</f>
        <v>80.437158469945345</v>
      </c>
      <c r="D27" s="14">
        <f t="shared" si="5"/>
        <v>48.484848484848477</v>
      </c>
      <c r="E27" s="14">
        <f t="shared" si="5"/>
        <v>86.62921348314606</v>
      </c>
      <c r="F27" s="14">
        <f t="shared" si="5"/>
        <v>54.946131243878547</v>
      </c>
      <c r="G27" s="14">
        <f t="shared" si="5"/>
        <v>93.887297039159492</v>
      </c>
    </row>
  </sheetData>
  <mergeCells count="6">
    <mergeCell ref="B5:C5"/>
    <mergeCell ref="D5:E5"/>
    <mergeCell ref="F5:G5"/>
    <mergeCell ref="B18:C18"/>
    <mergeCell ref="D18:E18"/>
    <mergeCell ref="F18:G1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90" zoomScaleNormal="90" zoomScalePageLayoutView="90" workbookViewId="0">
      <selection activeCell="B2" sqref="B2"/>
    </sheetView>
  </sheetViews>
  <sheetFormatPr baseColWidth="10" defaultColWidth="8.83203125" defaultRowHeight="14" x14ac:dyDescent="0"/>
  <cols>
    <col min="2" max="2" width="34.6640625" customWidth="1"/>
  </cols>
  <sheetData>
    <row r="2" spans="1:7">
      <c r="A2" s="32" t="s">
        <v>122</v>
      </c>
      <c r="B2" s="5" t="s">
        <v>123</v>
      </c>
    </row>
    <row r="4" spans="1:7">
      <c r="A4" s="5" t="s">
        <v>4</v>
      </c>
      <c r="B4" s="120" t="s">
        <v>35</v>
      </c>
      <c r="C4" s="122" t="s">
        <v>60</v>
      </c>
      <c r="D4" s="123"/>
      <c r="E4" s="123"/>
      <c r="F4" s="123"/>
      <c r="G4" s="124"/>
    </row>
    <row r="5" spans="1:7" ht="56">
      <c r="B5" s="121"/>
      <c r="C5" s="57" t="s">
        <v>36</v>
      </c>
      <c r="D5" s="58" t="s">
        <v>37</v>
      </c>
      <c r="E5" s="58" t="s">
        <v>38</v>
      </c>
      <c r="F5" s="58" t="s">
        <v>39</v>
      </c>
      <c r="G5" s="53" t="s">
        <v>15</v>
      </c>
    </row>
    <row r="6" spans="1:7">
      <c r="B6" s="54" t="s">
        <v>36</v>
      </c>
      <c r="C6" s="46">
        <v>41.4</v>
      </c>
      <c r="D6" s="47">
        <v>0.6</v>
      </c>
      <c r="E6" s="47">
        <v>56.2</v>
      </c>
      <c r="F6" s="47">
        <v>1.7</v>
      </c>
      <c r="G6" s="47">
        <v>100</v>
      </c>
    </row>
    <row r="7" spans="1:7">
      <c r="B7" s="55" t="s">
        <v>37</v>
      </c>
      <c r="C7" s="48">
        <v>21.9</v>
      </c>
      <c r="D7" s="49">
        <v>0.8</v>
      </c>
      <c r="E7" s="48">
        <v>51.5</v>
      </c>
      <c r="F7" s="48">
        <v>25.9</v>
      </c>
      <c r="G7" s="48">
        <v>100</v>
      </c>
    </row>
    <row r="8" spans="1:7">
      <c r="B8" s="55" t="s">
        <v>38</v>
      </c>
      <c r="C8" s="48">
        <v>1.7</v>
      </c>
      <c r="D8" s="48">
        <v>0</v>
      </c>
      <c r="E8" s="49">
        <v>95</v>
      </c>
      <c r="F8" s="48">
        <v>3.3</v>
      </c>
      <c r="G8" s="48">
        <v>100</v>
      </c>
    </row>
    <row r="9" spans="1:7">
      <c r="B9" s="56" t="s">
        <v>39</v>
      </c>
      <c r="C9" s="50">
        <v>1.4</v>
      </c>
      <c r="D9" s="50">
        <v>0</v>
      </c>
      <c r="E9" s="50">
        <v>65.2</v>
      </c>
      <c r="F9" s="51">
        <v>33.4</v>
      </c>
      <c r="G9" s="50">
        <v>100</v>
      </c>
    </row>
    <row r="10" spans="1:7">
      <c r="A10" s="5" t="s">
        <v>5</v>
      </c>
      <c r="B10" s="52"/>
      <c r="C10" s="52"/>
      <c r="D10" s="52"/>
      <c r="E10" s="52"/>
      <c r="F10" s="52"/>
      <c r="G10" s="52"/>
    </row>
    <row r="11" spans="1:7">
      <c r="B11" s="120" t="s">
        <v>35</v>
      </c>
      <c r="C11" s="122" t="s">
        <v>60</v>
      </c>
      <c r="D11" s="123"/>
      <c r="E11" s="123"/>
      <c r="F11" s="123"/>
      <c r="G11" s="124"/>
    </row>
    <row r="12" spans="1:7" ht="56">
      <c r="B12" s="121"/>
      <c r="C12" s="57" t="s">
        <v>36</v>
      </c>
      <c r="D12" s="58" t="s">
        <v>37</v>
      </c>
      <c r="E12" s="58" t="s">
        <v>38</v>
      </c>
      <c r="F12" s="58" t="s">
        <v>39</v>
      </c>
      <c r="G12" s="53" t="s">
        <v>15</v>
      </c>
    </row>
    <row r="13" spans="1:7">
      <c r="B13" s="54" t="s">
        <v>36</v>
      </c>
      <c r="C13" s="46">
        <v>40.1</v>
      </c>
      <c r="D13" s="47">
        <v>0.2</v>
      </c>
      <c r="E13" s="47">
        <v>56.8</v>
      </c>
      <c r="F13" s="47">
        <v>2.9</v>
      </c>
      <c r="G13" s="47">
        <v>100</v>
      </c>
    </row>
    <row r="14" spans="1:7">
      <c r="B14" s="55" t="s">
        <v>37</v>
      </c>
      <c r="C14" s="48">
        <v>24.8</v>
      </c>
      <c r="D14" s="49">
        <v>2.1</v>
      </c>
      <c r="E14" s="48">
        <v>52.7</v>
      </c>
      <c r="F14" s="48">
        <v>20.5</v>
      </c>
      <c r="G14" s="48">
        <v>100</v>
      </c>
    </row>
    <row r="15" spans="1:7">
      <c r="B15" s="55" t="s">
        <v>38</v>
      </c>
      <c r="C15" s="48">
        <v>4.0999999999999996</v>
      </c>
      <c r="D15" s="48">
        <v>0</v>
      </c>
      <c r="E15" s="49">
        <v>90.7</v>
      </c>
      <c r="F15" s="48">
        <v>5.2</v>
      </c>
      <c r="G15" s="48">
        <v>100</v>
      </c>
    </row>
    <row r="16" spans="1:7">
      <c r="B16" s="56" t="s">
        <v>39</v>
      </c>
      <c r="C16" s="50">
        <v>2.4</v>
      </c>
      <c r="D16" s="50">
        <v>0</v>
      </c>
      <c r="E16" s="50">
        <v>77.7</v>
      </c>
      <c r="F16" s="51">
        <v>19.8</v>
      </c>
      <c r="G16" s="50">
        <v>100</v>
      </c>
    </row>
    <row r="17" spans="1:7">
      <c r="A17" s="5" t="s">
        <v>3</v>
      </c>
      <c r="B17" s="52"/>
      <c r="C17" s="52"/>
      <c r="D17" s="52"/>
      <c r="E17" s="52"/>
      <c r="F17" s="52"/>
      <c r="G17" s="52"/>
    </row>
    <row r="18" spans="1:7">
      <c r="B18" s="120" t="s">
        <v>35</v>
      </c>
      <c r="C18" s="122" t="s">
        <v>60</v>
      </c>
      <c r="D18" s="123"/>
      <c r="E18" s="123"/>
      <c r="F18" s="123"/>
      <c r="G18" s="124"/>
    </row>
    <row r="19" spans="1:7" ht="56">
      <c r="B19" s="121"/>
      <c r="C19" s="57" t="s">
        <v>36</v>
      </c>
      <c r="D19" s="58" t="s">
        <v>37</v>
      </c>
      <c r="E19" s="58" t="s">
        <v>38</v>
      </c>
      <c r="F19" s="58" t="s">
        <v>39</v>
      </c>
      <c r="G19" s="53" t="s">
        <v>15</v>
      </c>
    </row>
    <row r="20" spans="1:7">
      <c r="B20" s="54" t="s">
        <v>36</v>
      </c>
      <c r="C20" s="46">
        <v>80.3</v>
      </c>
      <c r="D20" s="47">
        <v>1.0900000000000001</v>
      </c>
      <c r="E20" s="47">
        <v>17.760000000000002</v>
      </c>
      <c r="F20" s="47">
        <v>0.84</v>
      </c>
      <c r="G20" s="47">
        <v>100</v>
      </c>
    </row>
    <row r="21" spans="1:7">
      <c r="B21" s="55" t="s">
        <v>37</v>
      </c>
      <c r="C21" s="48">
        <v>66.11</v>
      </c>
      <c r="D21" s="49">
        <v>4.63</v>
      </c>
      <c r="E21" s="48">
        <v>25.23</v>
      </c>
      <c r="F21" s="48">
        <v>4.0199999999999996</v>
      </c>
      <c r="G21" s="48">
        <v>100</v>
      </c>
    </row>
    <row r="22" spans="1:7">
      <c r="B22" s="55" t="s">
        <v>38</v>
      </c>
      <c r="C22" s="48">
        <v>11.64</v>
      </c>
      <c r="D22" s="48">
        <v>0</v>
      </c>
      <c r="E22" s="49">
        <v>86.29</v>
      </c>
      <c r="F22" s="48">
        <v>2.0699999999999998</v>
      </c>
      <c r="G22" s="48">
        <v>100</v>
      </c>
    </row>
    <row r="23" spans="1:7">
      <c r="B23" s="56" t="s">
        <v>39</v>
      </c>
      <c r="C23" s="50">
        <v>14.67</v>
      </c>
      <c r="D23" s="50">
        <v>0</v>
      </c>
      <c r="E23" s="50">
        <v>78.59</v>
      </c>
      <c r="F23" s="51">
        <v>6.74</v>
      </c>
      <c r="G23" s="50">
        <v>100</v>
      </c>
    </row>
  </sheetData>
  <mergeCells count="6">
    <mergeCell ref="B4:B5"/>
    <mergeCell ref="C4:G4"/>
    <mergeCell ref="B11:B12"/>
    <mergeCell ref="C11:G11"/>
    <mergeCell ref="B18:B19"/>
    <mergeCell ref="C18:G1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workbookViewId="0">
      <selection activeCell="F20" sqref="F20"/>
    </sheetView>
  </sheetViews>
  <sheetFormatPr baseColWidth="10" defaultColWidth="8.83203125" defaultRowHeight="14" x14ac:dyDescent="0"/>
  <sheetData>
    <row r="2" spans="1:8">
      <c r="A2" s="32" t="s">
        <v>99</v>
      </c>
      <c r="B2" s="5" t="s">
        <v>100</v>
      </c>
    </row>
    <row r="3" spans="1:8">
      <c r="A3" s="62"/>
      <c r="B3" s="60"/>
      <c r="C3" s="112" t="s">
        <v>35</v>
      </c>
      <c r="D3" s="112"/>
      <c r="E3" s="112"/>
      <c r="F3" s="112" t="s">
        <v>53</v>
      </c>
      <c r="G3" s="112"/>
      <c r="H3" s="112"/>
    </row>
    <row r="4" spans="1:8">
      <c r="A4" s="63"/>
      <c r="B4" s="59"/>
      <c r="C4" s="22" t="s">
        <v>57</v>
      </c>
      <c r="D4" s="22" t="s">
        <v>58</v>
      </c>
      <c r="E4" s="22" t="s">
        <v>95</v>
      </c>
      <c r="F4" s="22" t="s">
        <v>57</v>
      </c>
      <c r="G4" s="22" t="s">
        <v>58</v>
      </c>
      <c r="H4" s="22" t="s">
        <v>95</v>
      </c>
    </row>
    <row r="5" spans="1:8">
      <c r="A5" s="126" t="s">
        <v>4</v>
      </c>
      <c r="B5" s="60" t="s">
        <v>1</v>
      </c>
      <c r="C5" s="17">
        <v>7.1670999999999996</v>
      </c>
      <c r="D5" s="17">
        <v>12.950200000000001</v>
      </c>
      <c r="E5" s="17">
        <f>D5-C5</f>
        <v>5.783100000000001</v>
      </c>
      <c r="F5" s="17">
        <v>1.5306999999999999</v>
      </c>
      <c r="G5" s="17">
        <v>7.3769</v>
      </c>
      <c r="H5" s="17">
        <f>G5-F5</f>
        <v>5.8461999999999996</v>
      </c>
    </row>
    <row r="6" spans="1:8">
      <c r="A6" s="127"/>
      <c r="B6" s="59" t="s">
        <v>2</v>
      </c>
      <c r="C6" s="11">
        <v>6.7663000000000002</v>
      </c>
      <c r="D6" s="11">
        <v>12.476599999999999</v>
      </c>
      <c r="E6" s="11">
        <f t="shared" ref="E6:E16" si="0">D6-C6</f>
        <v>5.7102999999999993</v>
      </c>
      <c r="F6" s="11">
        <v>1.3575999999999999</v>
      </c>
      <c r="G6" s="11">
        <v>7.2233999999999998</v>
      </c>
      <c r="H6" s="11">
        <f t="shared" ref="H6:H16" si="1">G6-F6</f>
        <v>5.8658000000000001</v>
      </c>
    </row>
    <row r="7" spans="1:8">
      <c r="A7" s="127"/>
      <c r="B7" s="59" t="s">
        <v>96</v>
      </c>
      <c r="C7" s="11">
        <v>15.664099999999999</v>
      </c>
      <c r="D7" s="11">
        <v>27.8035</v>
      </c>
      <c r="E7" s="64">
        <f t="shared" si="0"/>
        <v>12.1394</v>
      </c>
      <c r="F7" s="11">
        <v>4.6711</v>
      </c>
      <c r="G7" s="11">
        <v>19.3598</v>
      </c>
      <c r="H7" s="11">
        <f t="shared" si="1"/>
        <v>14.688700000000001</v>
      </c>
    </row>
    <row r="8" spans="1:8">
      <c r="A8" s="128"/>
      <c r="B8" s="61" t="s">
        <v>15</v>
      </c>
      <c r="C8" s="14">
        <v>8.7707999999999995</v>
      </c>
      <c r="D8" s="14">
        <v>15.851000000000001</v>
      </c>
      <c r="E8" s="14">
        <f t="shared" si="0"/>
        <v>7.0802000000000014</v>
      </c>
      <c r="F8" s="14">
        <v>2.1126999999999998</v>
      </c>
      <c r="G8" s="14">
        <v>9.8153000000000006</v>
      </c>
      <c r="H8" s="14">
        <f t="shared" si="1"/>
        <v>7.7026000000000003</v>
      </c>
    </row>
    <row r="9" spans="1:8">
      <c r="A9" s="126" t="s">
        <v>5</v>
      </c>
      <c r="B9" s="60" t="s">
        <v>1</v>
      </c>
      <c r="C9" s="17">
        <v>9.0911000000000008</v>
      </c>
      <c r="D9" s="17">
        <v>15.213699999999999</v>
      </c>
      <c r="E9" s="17">
        <f t="shared" si="0"/>
        <v>6.1225999999999985</v>
      </c>
      <c r="F9" s="17">
        <v>1.2423</v>
      </c>
      <c r="G9" s="17">
        <v>7.7175000000000002</v>
      </c>
      <c r="H9" s="11">
        <f t="shared" si="1"/>
        <v>6.4752000000000001</v>
      </c>
    </row>
    <row r="10" spans="1:8">
      <c r="A10" s="127"/>
      <c r="B10" s="59" t="s">
        <v>2</v>
      </c>
      <c r="C10" s="11">
        <v>11.055300000000001</v>
      </c>
      <c r="D10" s="11">
        <v>17.596</v>
      </c>
      <c r="E10" s="11">
        <f t="shared" si="0"/>
        <v>6.5406999999999993</v>
      </c>
      <c r="F10" s="11">
        <v>2.14</v>
      </c>
      <c r="G10" s="11">
        <v>9.8687000000000005</v>
      </c>
      <c r="H10" s="11">
        <f t="shared" si="1"/>
        <v>7.7286999999999999</v>
      </c>
    </row>
    <row r="11" spans="1:8">
      <c r="A11" s="127"/>
      <c r="B11" s="59" t="s">
        <v>96</v>
      </c>
      <c r="C11" s="11">
        <v>18.993500000000001</v>
      </c>
      <c r="D11" s="11">
        <v>29.3934</v>
      </c>
      <c r="E11" s="64">
        <f t="shared" si="0"/>
        <v>10.399899999999999</v>
      </c>
      <c r="F11" s="11">
        <v>4.5323000000000002</v>
      </c>
      <c r="G11" s="11">
        <v>19.413399999999999</v>
      </c>
      <c r="H11" s="11">
        <f t="shared" si="1"/>
        <v>14.8811</v>
      </c>
    </row>
    <row r="12" spans="1:8">
      <c r="A12" s="128"/>
      <c r="B12" s="61" t="s">
        <v>15</v>
      </c>
      <c r="C12" s="14">
        <v>12.684900000000001</v>
      </c>
      <c r="D12" s="14">
        <v>20.1982</v>
      </c>
      <c r="E12" s="14">
        <f t="shared" si="0"/>
        <v>7.5132999999999992</v>
      </c>
      <c r="F12" s="14">
        <v>2.5284</v>
      </c>
      <c r="G12" s="14">
        <v>11.898899999999999</v>
      </c>
      <c r="H12" s="14">
        <f t="shared" si="1"/>
        <v>9.3704999999999998</v>
      </c>
    </row>
    <row r="13" spans="1:8">
      <c r="A13" s="126" t="s">
        <v>3</v>
      </c>
      <c r="B13" s="60" t="s">
        <v>1</v>
      </c>
      <c r="C13" s="17">
        <v>40.498699999999999</v>
      </c>
      <c r="D13" s="17">
        <v>49.267200000000003</v>
      </c>
      <c r="E13" s="17">
        <f t="shared" si="0"/>
        <v>8.7685000000000031</v>
      </c>
      <c r="F13" s="17">
        <v>18.6982</v>
      </c>
      <c r="G13" s="17">
        <v>36.651899999999998</v>
      </c>
      <c r="H13" s="11">
        <f t="shared" si="1"/>
        <v>17.953699999999998</v>
      </c>
    </row>
    <row r="14" spans="1:8">
      <c r="A14" s="127"/>
      <c r="B14" s="59" t="s">
        <v>2</v>
      </c>
      <c r="C14" s="11">
        <v>42.512999999999998</v>
      </c>
      <c r="D14" s="11">
        <v>50.876100000000001</v>
      </c>
      <c r="E14" s="11">
        <f t="shared" si="0"/>
        <v>8.3631000000000029</v>
      </c>
      <c r="F14" s="11">
        <v>20.204499999999999</v>
      </c>
      <c r="G14" s="11">
        <v>37.943199999999997</v>
      </c>
      <c r="H14" s="11">
        <f t="shared" si="1"/>
        <v>17.738699999999998</v>
      </c>
    </row>
    <row r="15" spans="1:8">
      <c r="A15" s="127"/>
      <c r="B15" s="59" t="s">
        <v>96</v>
      </c>
      <c r="C15" s="11">
        <v>56.8583</v>
      </c>
      <c r="D15" s="11">
        <v>66.573599999999999</v>
      </c>
      <c r="E15" s="64">
        <f t="shared" si="0"/>
        <v>9.7152999999999992</v>
      </c>
      <c r="F15" s="11">
        <v>33.6751</v>
      </c>
      <c r="G15" s="11">
        <v>56.252699999999997</v>
      </c>
      <c r="H15" s="11">
        <f t="shared" si="1"/>
        <v>22.577599999999997</v>
      </c>
    </row>
    <row r="16" spans="1:8">
      <c r="A16" s="128"/>
      <c r="B16" s="61" t="s">
        <v>15</v>
      </c>
      <c r="C16" s="14">
        <v>47.117699999999999</v>
      </c>
      <c r="D16" s="14">
        <v>56.093800000000002</v>
      </c>
      <c r="E16" s="14">
        <f t="shared" si="0"/>
        <v>8.9761000000000024</v>
      </c>
      <c r="F16" s="14">
        <v>24.644200000000001</v>
      </c>
      <c r="G16" s="14">
        <v>44.204999999999998</v>
      </c>
      <c r="H16" s="14">
        <f t="shared" si="1"/>
        <v>19.560799999999997</v>
      </c>
    </row>
    <row r="25" spans="2:6">
      <c r="B25" s="32" t="s">
        <v>97</v>
      </c>
    </row>
    <row r="27" spans="2:6">
      <c r="D27" s="65" t="s">
        <v>1</v>
      </c>
      <c r="E27" s="65" t="s">
        <v>2</v>
      </c>
      <c r="F27" s="65" t="s">
        <v>96</v>
      </c>
    </row>
    <row r="28" spans="2:6">
      <c r="B28" s="125" t="s">
        <v>4</v>
      </c>
      <c r="C28" t="s">
        <v>15</v>
      </c>
      <c r="D28" s="66">
        <v>36.165173674234353</v>
      </c>
      <c r="E28" s="66">
        <v>42.936162460317156</v>
      </c>
      <c r="F28" s="66">
        <v>20.899051487888737</v>
      </c>
    </row>
    <row r="29" spans="2:6">
      <c r="B29" s="125"/>
      <c r="C29" t="s">
        <v>16</v>
      </c>
      <c r="D29" s="66">
        <v>29.54539896803854</v>
      </c>
      <c r="E29" s="66">
        <v>33.795515124837983</v>
      </c>
      <c r="F29" s="66">
        <v>36.659085907123469</v>
      </c>
    </row>
    <row r="30" spans="2:6">
      <c r="B30" s="69"/>
      <c r="C30" t="s">
        <v>98</v>
      </c>
      <c r="D30" s="66">
        <v>27.181897164520969</v>
      </c>
      <c r="E30" s="66">
        <v>31.59703025037517</v>
      </c>
      <c r="F30" s="66">
        <v>41.221072585103862</v>
      </c>
    </row>
    <row r="31" spans="2:6">
      <c r="B31" s="125" t="s">
        <v>5</v>
      </c>
      <c r="C31" t="s">
        <v>15</v>
      </c>
      <c r="D31" s="67">
        <v>33.608288677013014</v>
      </c>
      <c r="E31" s="67">
        <v>37.547150114830536</v>
      </c>
      <c r="F31" s="67">
        <v>28.844561208156446</v>
      </c>
    </row>
    <row r="32" spans="2:6">
      <c r="B32" s="125"/>
      <c r="C32" t="s">
        <v>16</v>
      </c>
      <c r="D32" s="67">
        <v>25.314623872651627</v>
      </c>
      <c r="E32" s="67">
        <v>32.709684643943113</v>
      </c>
      <c r="F32" s="67">
        <v>41.975691483405257</v>
      </c>
    </row>
    <row r="33" spans="2:6">
      <c r="B33" s="69"/>
      <c r="C33" t="s">
        <v>98</v>
      </c>
      <c r="D33" s="67">
        <v>21.798508553882147</v>
      </c>
      <c r="E33" s="67">
        <v>31.140517619535018</v>
      </c>
      <c r="F33" s="67">
        <v>47.060973826582838</v>
      </c>
    </row>
    <row r="34" spans="2:6">
      <c r="B34" s="125" t="s">
        <v>3</v>
      </c>
      <c r="C34" t="s">
        <v>15</v>
      </c>
      <c r="D34" s="68">
        <v>30.055905711369864</v>
      </c>
      <c r="E34" s="68">
        <v>33.624927305792376</v>
      </c>
      <c r="F34" s="68">
        <v>36.319166982837757</v>
      </c>
    </row>
    <row r="35" spans="2:6">
      <c r="B35" s="125"/>
      <c r="C35" t="s">
        <v>16</v>
      </c>
      <c r="D35" s="68">
        <v>26.398149712279253</v>
      </c>
      <c r="E35" s="68">
        <v>30.497256420664797</v>
      </c>
      <c r="F35" s="68">
        <v>43.104593867055954</v>
      </c>
    </row>
    <row r="36" spans="2:6">
      <c r="C36" t="s">
        <v>98</v>
      </c>
      <c r="D36" s="68">
        <v>24.920447460770824</v>
      </c>
      <c r="E36" s="68">
        <v>28.861868125469375</v>
      </c>
      <c r="F36" s="68">
        <v>46.217684413759805</v>
      </c>
    </row>
  </sheetData>
  <mergeCells count="8">
    <mergeCell ref="A5:A8"/>
    <mergeCell ref="A9:A12"/>
    <mergeCell ref="A13:A16"/>
    <mergeCell ref="C3:E3"/>
    <mergeCell ref="F3:H3"/>
    <mergeCell ref="B28:B29"/>
    <mergeCell ref="B31:B32"/>
    <mergeCell ref="B34:B35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of Contents</vt:lpstr>
      <vt:lpstr>tab 5-1_recip_char</vt:lpstr>
      <vt:lpstr>tab 5-2_inc_pov_decomp</vt:lpstr>
      <vt:lpstr>tab 5-3_inc_povtran</vt:lpstr>
      <vt:lpstr>fig5-1_inc_time_pov_deficits</vt:lpstr>
      <vt:lpstr>tab 5-4_recip_char_poor</vt:lpstr>
      <vt:lpstr>tab5-5_limtip_hh</vt:lpstr>
      <vt:lpstr>tab5-6_povtran_recip_hh</vt:lpstr>
      <vt:lpstr>tab5-7_inc_pov_rate_persons</vt:lpstr>
      <vt:lpstr>fig5-2_limtip_adults_kids</vt:lpstr>
      <vt:lpstr>tab5-8_povdist_adults_AR</vt:lpstr>
      <vt:lpstr>tab5-9_povdist_adults_CL</vt:lpstr>
      <vt:lpstr>tab5-10_povdist_adults_MX</vt:lpstr>
      <vt:lpstr>tab5-11_tpov_rates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 Zacharias</dc:creator>
  <cp:lastModifiedBy>M. C.  Edwards</cp:lastModifiedBy>
  <dcterms:created xsi:type="dcterms:W3CDTF">2012-03-05T14:22:32Z</dcterms:created>
  <dcterms:modified xsi:type="dcterms:W3CDTF">2012-08-17T16:13:33Z</dcterms:modified>
</cp:coreProperties>
</file>